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й 2024" sheetId="1" r:id="rId1"/>
    <sheet name="Лист1" sheetId="2" r:id="rId2"/>
  </sheets>
  <definedNames>
    <definedName name="_xlnm.Print_Titles" localSheetId="0">('май 2024'!$A:$A,'май 2024'!$4:$10)</definedName>
    <definedName name="Excel_BuiltIn_Print_Area">NA()</definedName>
    <definedName name="Excel_BuiltIn_Print_Titles" localSheetId="0">('май 2024'!$A:$A,'май 2024'!$4:$10)</definedName>
    <definedName name="Print_Area_0" localSheetId="0">'май 2024'!$D$3:$H$44</definedName>
    <definedName name="Print_Area_0_0" localSheetId="0">'май 2024'!$A$3:$H$44</definedName>
    <definedName name="_xlnm_Print_Area" localSheetId="0">'май 2024'!$A$3:$Q$44</definedName>
    <definedName name="_xlnm_Print_Area_0" localSheetId="0">'май 2024'!$A$3:$Q$44</definedName>
    <definedName name="_xlnm_Print_Area_0_0" localSheetId="0">'май 2024'!$A$3:$H$44</definedName>
    <definedName name="_xlnm_Print_Titles" localSheetId="0">('май 2024'!$A:$A,'май 2024'!$4:$10)</definedName>
  </definedNames>
  <calcPr fullCalcOnLoad="1"/>
</workbook>
</file>

<file path=xl/sharedStrings.xml><?xml version="1.0" encoding="utf-8"?>
<sst xmlns="http://schemas.openxmlformats.org/spreadsheetml/2006/main" count="182" uniqueCount="102">
  <si>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6 мая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</si>
  <si>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</si>
  <si>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</si>
  <si>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</si>
  <si>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</si>
  <si>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</si>
  <si>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</si>
  <si>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</si>
  <si>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</si>
  <si>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</si>
  <si>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</si>
  <si>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</si>
  <si>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Сев кукурузы на зерно</t>
  </si>
  <si>
    <t>Сев кукурузы на силос</t>
  </si>
  <si>
    <t>Сев риса</t>
  </si>
  <si>
    <t>Сев сои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</si>
  <si>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</si>
  <si>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</si>
  <si>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</si>
  <si>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</si>
  <si>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</si>
  <si>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</si>
  <si>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</si>
  <si>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</si>
  <si>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</si>
  <si>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</si>
  <si>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</si>
  <si>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</si>
  <si>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</si>
  <si>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</si>
  <si>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</si>
  <si>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</si>
  <si>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</si>
  <si>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</si>
  <si>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</si>
  <si>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</si>
  <si>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</si>
  <si>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</si>
  <si>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</si>
  <si>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</si>
  <si>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</si>
  <si>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</si>
  <si>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</si>
  <si>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</si>
  <si>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</si>
  <si>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</si>
  <si>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</si>
  <si>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</si>
  <si>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</si>
  <si>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</si>
  <si>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</si>
  <si>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томат</t>
  </si>
  <si>
    <t>огурец</t>
  </si>
  <si>
    <t>морковь</t>
  </si>
  <si>
    <t>лук</t>
  </si>
  <si>
    <t>свекла</t>
  </si>
  <si>
    <t>капуста</t>
  </si>
  <si>
    <t>прочие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</si>
  <si>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</si>
  <si>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</si>
  <si>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</si>
  <si>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</si>
  <si>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</si>
  <si>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</si>
  <si>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</si>
  <si>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</si>
  <si>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</si>
  <si>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</si>
  <si>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</si>
  <si>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</si>
  <si>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</si>
  <si>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</si>
  <si>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</si>
  <si>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</si>
  <si>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</si>
  <si>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</si>
  <si>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</si>
  <si>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</si>
  <si>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</si>
  <si>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</si>
  <si>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</si>
  <si>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</si>
  <si>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</si>
  <si>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</si>
  <si>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</si>
  <si>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</si>
  <si>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</si>
  <si>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</si>
  <si>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</si>
  <si>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</si>
  <si>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</si>
  <si>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</si>
  <si>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</si>
  <si>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</si>
  <si>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</si>
  <si>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</si>
  <si>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</si>
  <si>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</si>
  <si>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</si>
  <si>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5.05.2023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</si>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</sst>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5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Fill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5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7" fontId="5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8" fontId="6" fillId="2" borderId="4" xfId="20" applyNumberFormat="1" applyFont="1" applyFill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5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6" fillId="2" borderId="2" xfId="20" applyNumberFormat="1" applyFont="1" applyFill="1" applyBorder="1" applyAlignment="1">
      <alignment horizontal="center" vertical="center"/>
      <protection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71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5" fillId="2" borderId="1" xfId="20" applyFont="1" applyFill="1" applyBorder="1" applyAlignment="1">
      <alignment horizontal="left" vertical="top" wrapText="1"/>
      <protection/>
    </xf>
    <xf numFmtId="164" fontId="5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5" fillId="0" borderId="1" xfId="20" applyFont="1" applyFill="1" applyBorder="1" applyAlignment="1">
      <alignment horizontal="center" vertical="top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74" fontId="0" fillId="0" borderId="4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view="pageBreakPreview" zoomScale="85" zoomScaleNormal="75" zoomScaleSheetLayoutView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T37" sqref="AT37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2.83203125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3" width="8.83203125" style="1" customWidth="1"/>
    <col min="24" max="24" width="10.83203125" style="1" hidden="1" customWidth="1"/>
    <col min="25" max="25" width="10.16015625" style="1" customWidth="1"/>
    <col min="26" max="26" width="9.66015625" style="1" customWidth="1"/>
    <col min="27" max="27" width="8.83203125" style="1" hidden="1" customWidth="1"/>
    <col min="28" max="28" width="10.66015625" style="1" customWidth="1"/>
    <col min="29" max="35" width="8.83203125" style="1" customWidth="1"/>
    <col min="36" max="44" width="8.66015625" style="1" customWidth="1"/>
    <col min="45" max="45" width="8.66015625" style="3" customWidth="1"/>
    <col min="46" max="46" width="8.66015625" style="1" customWidth="1"/>
    <col min="47" max="47" width="8.66015625" style="3" customWidth="1"/>
    <col min="48" max="54" width="8.66015625" style="1" hidden="1" customWidth="1"/>
    <col min="55" max="55" width="8.66015625" style="1" customWidth="1"/>
    <col min="56" max="58" width="7.83203125" style="1" customWidth="1"/>
    <col min="59" max="59" width="8.83203125" style="1" customWidth="1"/>
    <col min="60" max="67" width="9.16015625" style="1" customWidth="1"/>
    <col min="68" max="151" width="9.16015625" style="4" customWidth="1"/>
    <col min="152" max="16384" width="9.16015625" style="0" customWidth="1"/>
  </cols>
  <sheetData>
    <row r="1" spans="1:256" s="1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5"/>
      <c r="AU1" s="6"/>
      <c r="AV1" s="5"/>
      <c r="AW1" s="5"/>
      <c r="AX1" s="5"/>
      <c r="AY1" s="5"/>
      <c r="AZ1" s="5"/>
      <c r="BA1" s="5"/>
      <c r="BB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6"/>
      <c r="AV2" s="5"/>
      <c r="AW2" s="5"/>
      <c r="AX2" s="5"/>
      <c r="AY2" s="5"/>
      <c r="AZ2" s="5"/>
      <c r="BA2" s="5"/>
      <c r="BB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5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6"/>
      <c r="AT3" s="5"/>
      <c r="AU3" s="6"/>
      <c r="AV3" s="5"/>
      <c r="AW3" s="5"/>
      <c r="AX3" s="5"/>
      <c r="AY3" s="5"/>
      <c r="AZ3" s="5"/>
      <c r="BA3" s="5"/>
      <c r="BB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1" customHeight="1">
      <c r="A4" s="7" t="s">
        <v>1</v>
      </c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3</v>
      </c>
      <c r="P4" s="9"/>
      <c r="Q4" s="9"/>
      <c r="R4" s="9"/>
      <c r="S4" s="9"/>
      <c r="T4" s="10" t="s">
        <v>4</v>
      </c>
      <c r="U4" s="10"/>
      <c r="V4" s="10" t="s">
        <v>5</v>
      </c>
      <c r="W4" s="10"/>
      <c r="X4" s="10" t="s">
        <v>6</v>
      </c>
      <c r="Y4" s="10" t="s">
        <v>6</v>
      </c>
      <c r="Z4" s="11" t="s">
        <v>7</v>
      </c>
      <c r="AA4" s="11"/>
      <c r="AB4" s="11" t="s">
        <v>8</v>
      </c>
      <c r="AC4" s="11" t="s">
        <v>9</v>
      </c>
      <c r="AD4" s="11" t="s">
        <v>10</v>
      </c>
      <c r="AE4" s="12" t="s">
        <v>11</v>
      </c>
      <c r="AF4" s="12"/>
      <c r="AG4" s="12"/>
      <c r="AH4" s="12"/>
      <c r="AI4" s="12"/>
      <c r="AJ4" s="12" t="s">
        <v>12</v>
      </c>
      <c r="AK4" s="12"/>
      <c r="AL4" s="12" t="s">
        <v>13</v>
      </c>
      <c r="AM4" s="12"/>
      <c r="AN4" s="12" t="s">
        <v>14</v>
      </c>
      <c r="AO4" s="12"/>
      <c r="AP4" s="12" t="s">
        <v>15</v>
      </c>
      <c r="AQ4" s="12"/>
      <c r="AR4" s="12" t="s">
        <v>16</v>
      </c>
      <c r="AS4" s="12"/>
      <c r="AT4" s="12" t="s">
        <v>17</v>
      </c>
      <c r="AU4" s="12"/>
      <c r="AV4" s="12"/>
      <c r="AW4" s="12"/>
      <c r="AX4" s="12"/>
      <c r="AY4" s="12"/>
      <c r="AZ4" s="12"/>
      <c r="BA4" s="12"/>
      <c r="BB4" s="12"/>
      <c r="BC4" s="13" t="s">
        <v>18</v>
      </c>
      <c r="BD4" s="13"/>
      <c r="BE4" s="13"/>
      <c r="BF4" s="13"/>
      <c r="BG4" s="13"/>
      <c r="BH4" s="13"/>
      <c r="BI4" s="13"/>
      <c r="BJ4" s="13"/>
      <c r="BK4" s="13"/>
      <c r="BL4" s="13"/>
      <c r="BM4" s="14" t="s">
        <v>19</v>
      </c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9.5" customHeight="1">
      <c r="A5" s="7"/>
      <c r="B5" s="8" t="s">
        <v>20</v>
      </c>
      <c r="C5" s="8"/>
      <c r="D5" s="8"/>
      <c r="E5" s="8"/>
      <c r="F5" s="8"/>
      <c r="G5" s="8"/>
      <c r="H5" s="8"/>
      <c r="I5" s="8"/>
      <c r="J5" s="8" t="s">
        <v>21</v>
      </c>
      <c r="K5" s="8"/>
      <c r="L5" s="8"/>
      <c r="M5" s="8"/>
      <c r="N5" s="8"/>
      <c r="O5" s="9" t="s">
        <v>22</v>
      </c>
      <c r="P5" s="9"/>
      <c r="Q5" s="9"/>
      <c r="R5" s="10" t="s">
        <v>23</v>
      </c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4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39.75" customHeight="1">
      <c r="A6" s="7"/>
      <c r="B6" s="15" t="s">
        <v>24</v>
      </c>
      <c r="C6" s="15"/>
      <c r="D6" s="16" t="s">
        <v>25</v>
      </c>
      <c r="E6" s="16" t="s">
        <v>26</v>
      </c>
      <c r="F6" s="16" t="s">
        <v>27</v>
      </c>
      <c r="G6" s="8" t="s">
        <v>28</v>
      </c>
      <c r="H6" s="8"/>
      <c r="I6" s="16" t="s">
        <v>24</v>
      </c>
      <c r="J6" s="16" t="s">
        <v>25</v>
      </c>
      <c r="K6" s="16" t="s">
        <v>29</v>
      </c>
      <c r="L6" s="16" t="s">
        <v>27</v>
      </c>
      <c r="M6" s="8" t="s">
        <v>30</v>
      </c>
      <c r="N6" s="8"/>
      <c r="O6" s="9"/>
      <c r="P6" s="9"/>
      <c r="Q6" s="9"/>
      <c r="R6" s="10"/>
      <c r="S6" s="10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7" t="s">
        <v>31</v>
      </c>
      <c r="BD6" s="17"/>
      <c r="BE6" s="17"/>
      <c r="BF6" s="17"/>
      <c r="BG6" s="17"/>
      <c r="BH6" s="17"/>
      <c r="BI6" s="17"/>
      <c r="BJ6" s="17"/>
      <c r="BK6" s="17"/>
      <c r="BL6" s="17"/>
      <c r="BM6" s="14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8.5" customHeight="1">
      <c r="A7" s="7"/>
      <c r="B7" s="18" t="s">
        <v>32</v>
      </c>
      <c r="C7" s="18" t="s">
        <v>33</v>
      </c>
      <c r="D7" s="16"/>
      <c r="E7" s="16"/>
      <c r="F7" s="16"/>
      <c r="G7" s="8"/>
      <c r="H7" s="8"/>
      <c r="I7" s="16"/>
      <c r="J7" s="16"/>
      <c r="K7" s="16"/>
      <c r="L7" s="16"/>
      <c r="M7" s="8"/>
      <c r="N7" s="8"/>
      <c r="O7" s="19" t="s">
        <v>34</v>
      </c>
      <c r="P7" s="19" t="s">
        <v>35</v>
      </c>
      <c r="Q7" s="19" t="s">
        <v>36</v>
      </c>
      <c r="R7" s="10"/>
      <c r="S7" s="10"/>
      <c r="T7" s="10"/>
      <c r="U7" s="10"/>
      <c r="V7" s="10"/>
      <c r="W7" s="10"/>
      <c r="X7" s="10" t="s">
        <v>37</v>
      </c>
      <c r="Y7" s="11" t="s">
        <v>38</v>
      </c>
      <c r="Z7" s="11"/>
      <c r="AA7" s="11"/>
      <c r="AB7" s="11"/>
      <c r="AC7" s="11"/>
      <c r="AD7" s="11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4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40.5" customHeight="1">
      <c r="A8" s="7"/>
      <c r="B8" s="18"/>
      <c r="C8" s="18"/>
      <c r="D8" s="16"/>
      <c r="E8" s="16"/>
      <c r="F8" s="16"/>
      <c r="G8" s="16">
        <v>2023</v>
      </c>
      <c r="H8" s="16">
        <v>2024</v>
      </c>
      <c r="I8" s="16">
        <v>2024</v>
      </c>
      <c r="J8" s="16"/>
      <c r="K8" s="16"/>
      <c r="L8" s="16"/>
      <c r="M8" s="16">
        <v>2023</v>
      </c>
      <c r="N8" s="16">
        <v>2024</v>
      </c>
      <c r="O8" s="19"/>
      <c r="P8" s="19"/>
      <c r="Q8" s="19"/>
      <c r="R8" s="10"/>
      <c r="S8" s="10"/>
      <c r="T8" s="10"/>
      <c r="U8" s="10"/>
      <c r="V8" s="10"/>
      <c r="W8" s="10"/>
      <c r="X8" s="10"/>
      <c r="Y8" s="11"/>
      <c r="Z8" s="11"/>
      <c r="AA8" s="11" t="s">
        <v>39</v>
      </c>
      <c r="AB8" s="11" t="s">
        <v>40</v>
      </c>
      <c r="AC8" s="11"/>
      <c r="AD8" s="11"/>
      <c r="AE8" s="20" t="s">
        <v>34</v>
      </c>
      <c r="AF8" s="21" t="s">
        <v>41</v>
      </c>
      <c r="AG8" s="20" t="s">
        <v>42</v>
      </c>
      <c r="AH8" s="20" t="s">
        <v>43</v>
      </c>
      <c r="AI8" s="20" t="s">
        <v>44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22" t="s">
        <v>45</v>
      </c>
      <c r="BD8" s="22"/>
      <c r="BE8" s="22" t="s">
        <v>46</v>
      </c>
      <c r="BF8" s="22"/>
      <c r="BG8" s="22" t="s">
        <v>47</v>
      </c>
      <c r="BH8" s="22"/>
      <c r="BI8" s="22" t="s">
        <v>48</v>
      </c>
      <c r="BJ8" s="22"/>
      <c r="BK8" s="22" t="s">
        <v>49</v>
      </c>
      <c r="BL8" s="22"/>
      <c r="BM8" s="14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7.75" customHeight="1">
      <c r="A9" s="7"/>
      <c r="B9" s="18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  <c r="P9" s="19"/>
      <c r="Q9" s="19"/>
      <c r="R9" s="10"/>
      <c r="S9" s="10"/>
      <c r="T9" s="10"/>
      <c r="U9" s="10"/>
      <c r="V9" s="10"/>
      <c r="W9" s="10"/>
      <c r="X9" s="10"/>
      <c r="Y9" s="11"/>
      <c r="Z9" s="11"/>
      <c r="AA9" s="11"/>
      <c r="AB9" s="11"/>
      <c r="AC9" s="11"/>
      <c r="AD9" s="11"/>
      <c r="AE9" s="20"/>
      <c r="AF9" s="20"/>
      <c r="AG9" s="20"/>
      <c r="AH9" s="20"/>
      <c r="AI9" s="20"/>
      <c r="AJ9" s="20" t="s">
        <v>34</v>
      </c>
      <c r="AK9" s="20" t="s">
        <v>35</v>
      </c>
      <c r="AL9" s="20" t="s">
        <v>34</v>
      </c>
      <c r="AM9" s="20" t="s">
        <v>35</v>
      </c>
      <c r="AN9" s="20" t="s">
        <v>34</v>
      </c>
      <c r="AO9" s="20" t="s">
        <v>35</v>
      </c>
      <c r="AP9" s="20" t="s">
        <v>34</v>
      </c>
      <c r="AQ9" s="20" t="s">
        <v>35</v>
      </c>
      <c r="AR9" s="20" t="s">
        <v>34</v>
      </c>
      <c r="AS9" s="20" t="s">
        <v>35</v>
      </c>
      <c r="AT9" s="20" t="s">
        <v>34</v>
      </c>
      <c r="AU9" s="20" t="s">
        <v>50</v>
      </c>
      <c r="AV9" s="20" t="s">
        <v>51</v>
      </c>
      <c r="AW9" s="20" t="s">
        <v>52</v>
      </c>
      <c r="AX9" s="20" t="s">
        <v>53</v>
      </c>
      <c r="AY9" s="20" t="s">
        <v>54</v>
      </c>
      <c r="AZ9" s="20" t="s">
        <v>55</v>
      </c>
      <c r="BA9" s="20" t="s">
        <v>56</v>
      </c>
      <c r="BB9" s="20" t="s">
        <v>57</v>
      </c>
      <c r="BC9" s="22" t="s">
        <v>34</v>
      </c>
      <c r="BD9" s="22" t="s">
        <v>35</v>
      </c>
      <c r="BE9" s="22" t="s">
        <v>34</v>
      </c>
      <c r="BF9" s="22" t="s">
        <v>35</v>
      </c>
      <c r="BG9" s="22" t="s">
        <v>34</v>
      </c>
      <c r="BH9" s="22" t="s">
        <v>35</v>
      </c>
      <c r="BI9" s="22" t="s">
        <v>34</v>
      </c>
      <c r="BJ9" s="22" t="s">
        <v>35</v>
      </c>
      <c r="BK9" s="22" t="s">
        <v>34</v>
      </c>
      <c r="BL9" s="22" t="s">
        <v>35</v>
      </c>
      <c r="BM9" s="14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7"/>
      <c r="B10" s="23" t="s">
        <v>58</v>
      </c>
      <c r="C10" s="23" t="s">
        <v>58</v>
      </c>
      <c r="D10" s="24" t="s">
        <v>59</v>
      </c>
      <c r="E10" s="24" t="s">
        <v>59</v>
      </c>
      <c r="F10" s="24" t="s">
        <v>59</v>
      </c>
      <c r="G10" s="7" t="s">
        <v>60</v>
      </c>
      <c r="H10" s="7" t="s">
        <v>60</v>
      </c>
      <c r="I10" s="23" t="s">
        <v>58</v>
      </c>
      <c r="J10" s="24" t="s">
        <v>59</v>
      </c>
      <c r="K10" s="24" t="s">
        <v>59</v>
      </c>
      <c r="L10" s="24" t="s">
        <v>59</v>
      </c>
      <c r="M10" s="7" t="s">
        <v>60</v>
      </c>
      <c r="N10" s="7" t="s">
        <v>60</v>
      </c>
      <c r="O10" s="25" t="s">
        <v>61</v>
      </c>
      <c r="P10" s="25" t="s">
        <v>61</v>
      </c>
      <c r="Q10" s="25" t="s">
        <v>61</v>
      </c>
      <c r="R10" s="26" t="s">
        <v>62</v>
      </c>
      <c r="S10" s="26" t="s">
        <v>61</v>
      </c>
      <c r="T10" s="26" t="s">
        <v>62</v>
      </c>
      <c r="U10" s="26" t="s">
        <v>61</v>
      </c>
      <c r="V10" s="26" t="s">
        <v>62</v>
      </c>
      <c r="W10" s="26" t="s">
        <v>61</v>
      </c>
      <c r="X10" s="26" t="s">
        <v>62</v>
      </c>
      <c r="Y10" s="26" t="s">
        <v>62</v>
      </c>
      <c r="Z10" s="26" t="s">
        <v>62</v>
      </c>
      <c r="AA10" s="27" t="s">
        <v>61</v>
      </c>
      <c r="AB10" s="27"/>
      <c r="AC10" s="26" t="s">
        <v>62</v>
      </c>
      <c r="AD10" s="26" t="s">
        <v>62</v>
      </c>
      <c r="AE10" s="26" t="s">
        <v>62</v>
      </c>
      <c r="AF10" s="26" t="s">
        <v>62</v>
      </c>
      <c r="AG10" s="26" t="s">
        <v>62</v>
      </c>
      <c r="AH10" s="26" t="s">
        <v>62</v>
      </c>
      <c r="AI10" s="26" t="s">
        <v>62</v>
      </c>
      <c r="AJ10" s="26" t="s">
        <v>62</v>
      </c>
      <c r="AK10" s="26" t="s">
        <v>62</v>
      </c>
      <c r="AL10" s="26" t="s">
        <v>62</v>
      </c>
      <c r="AM10" s="26" t="s">
        <v>62</v>
      </c>
      <c r="AN10" s="26" t="s">
        <v>62</v>
      </c>
      <c r="AO10" s="26" t="s">
        <v>62</v>
      </c>
      <c r="AP10" s="26" t="s">
        <v>62</v>
      </c>
      <c r="AQ10" s="26" t="s">
        <v>62</v>
      </c>
      <c r="AR10" s="26" t="s">
        <v>62</v>
      </c>
      <c r="AS10" s="26" t="s">
        <v>62</v>
      </c>
      <c r="AT10" s="26" t="s">
        <v>62</v>
      </c>
      <c r="AU10" s="26" t="s">
        <v>62</v>
      </c>
      <c r="AV10" s="26"/>
      <c r="AW10" s="26"/>
      <c r="AX10" s="26" t="s">
        <v>62</v>
      </c>
      <c r="AY10" s="26" t="s">
        <v>62</v>
      </c>
      <c r="AZ10" s="26" t="s">
        <v>62</v>
      </c>
      <c r="BA10" s="26"/>
      <c r="BB10" s="26" t="s">
        <v>62</v>
      </c>
      <c r="BC10" s="28" t="s">
        <v>63</v>
      </c>
      <c r="BD10" s="28" t="s">
        <v>63</v>
      </c>
      <c r="BE10" s="28" t="s">
        <v>63</v>
      </c>
      <c r="BF10" s="28" t="s">
        <v>63</v>
      </c>
      <c r="BG10" s="28" t="s">
        <v>63</v>
      </c>
      <c r="BH10" s="28" t="s">
        <v>63</v>
      </c>
      <c r="BI10" s="28" t="s">
        <v>63</v>
      </c>
      <c r="BJ10" s="28" t="s">
        <v>63</v>
      </c>
      <c r="BK10" s="28" t="s">
        <v>63</v>
      </c>
      <c r="BL10" s="28" t="s">
        <v>63</v>
      </c>
      <c r="BM10" s="28" t="s">
        <v>61</v>
      </c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40" customFormat="1" ht="21.75" customHeight="1">
      <c r="A11" s="30" t="s">
        <v>64</v>
      </c>
      <c r="B11" s="31"/>
      <c r="C11" s="31"/>
      <c r="D11" s="32"/>
      <c r="E11" s="32"/>
      <c r="F11" s="32"/>
      <c r="G11" s="33"/>
      <c r="H11" s="33"/>
      <c r="I11" s="34">
        <f aca="true" t="shared" si="0" ref="I11:I13">J11/N11*100</f>
        <v>12.08695652173913</v>
      </c>
      <c r="J11" s="31">
        <v>13.9</v>
      </c>
      <c r="K11" s="31">
        <v>13</v>
      </c>
      <c r="L11" s="31">
        <v>27.8</v>
      </c>
      <c r="M11" s="33">
        <v>104</v>
      </c>
      <c r="N11" s="33">
        <v>115</v>
      </c>
      <c r="O11" s="35">
        <v>1018</v>
      </c>
      <c r="P11" s="36">
        <v>949.6</v>
      </c>
      <c r="Q11" s="36">
        <v>160</v>
      </c>
      <c r="R11" s="36">
        <v>1396</v>
      </c>
      <c r="S11" s="36">
        <v>385</v>
      </c>
      <c r="T11" s="37"/>
      <c r="U11" s="37"/>
      <c r="V11" s="37"/>
      <c r="W11" s="37"/>
      <c r="X11" s="37">
        <v>4170</v>
      </c>
      <c r="Y11" s="35">
        <v>700</v>
      </c>
      <c r="Z11" s="37">
        <v>200</v>
      </c>
      <c r="AA11" s="37">
        <v>525</v>
      </c>
      <c r="AB11" s="37"/>
      <c r="AC11" s="35"/>
      <c r="AD11" s="37"/>
      <c r="AE11" s="37">
        <v>1536</v>
      </c>
      <c r="AF11" s="38">
        <f aca="true" t="shared" si="1" ref="AF11:AF23">AG11+AH11+AI11</f>
        <v>1535.5</v>
      </c>
      <c r="AG11" s="37">
        <v>575</v>
      </c>
      <c r="AH11" s="37">
        <v>530</v>
      </c>
      <c r="AI11" s="35">
        <v>430.5</v>
      </c>
      <c r="AJ11" s="35">
        <v>490</v>
      </c>
      <c r="AK11" s="35"/>
      <c r="AL11" s="35"/>
      <c r="AM11" s="35"/>
      <c r="AN11" s="35">
        <v>1600</v>
      </c>
      <c r="AO11" s="35">
        <v>300</v>
      </c>
      <c r="AP11" s="35">
        <v>7110</v>
      </c>
      <c r="AQ11" s="35">
        <v>200</v>
      </c>
      <c r="AR11" s="35">
        <v>12</v>
      </c>
      <c r="AS11" s="35"/>
      <c r="AT11" s="35">
        <v>7</v>
      </c>
      <c r="AU11" s="35"/>
      <c r="AV11" s="35"/>
      <c r="AW11" s="35"/>
      <c r="AX11" s="35"/>
      <c r="AY11" s="35"/>
      <c r="AZ11" s="35"/>
      <c r="BA11" s="35"/>
      <c r="BB11" s="35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40" customFormat="1" ht="17.25" customHeight="1">
      <c r="A12" s="30" t="s">
        <v>65</v>
      </c>
      <c r="B12" s="31">
        <v>11.7</v>
      </c>
      <c r="C12" s="31">
        <f>D12/H12*100</f>
        <v>13.580246913580247</v>
      </c>
      <c r="D12" s="32">
        <v>22</v>
      </c>
      <c r="E12" s="32">
        <v>20</v>
      </c>
      <c r="F12" s="32">
        <v>108</v>
      </c>
      <c r="G12" s="33">
        <v>162</v>
      </c>
      <c r="H12" s="33">
        <v>162</v>
      </c>
      <c r="I12" s="34">
        <f t="shared" si="0"/>
        <v>7.727272727272727</v>
      </c>
      <c r="J12" s="35">
        <v>3.4</v>
      </c>
      <c r="K12" s="35">
        <v>3.1</v>
      </c>
      <c r="L12" s="31">
        <v>17</v>
      </c>
      <c r="M12" s="33">
        <v>44</v>
      </c>
      <c r="N12" s="33">
        <v>44</v>
      </c>
      <c r="O12" s="35">
        <v>237</v>
      </c>
      <c r="P12" s="36">
        <v>174</v>
      </c>
      <c r="Q12" s="36">
        <v>115</v>
      </c>
      <c r="R12" s="36">
        <v>655</v>
      </c>
      <c r="S12" s="36">
        <v>234</v>
      </c>
      <c r="T12" s="42">
        <v>0.5</v>
      </c>
      <c r="U12" s="37">
        <v>80</v>
      </c>
      <c r="V12" s="37">
        <v>15</v>
      </c>
      <c r="W12" s="37">
        <v>40</v>
      </c>
      <c r="X12" s="37">
        <v>446</v>
      </c>
      <c r="Y12" s="35"/>
      <c r="Z12" s="37"/>
      <c r="AA12" s="37"/>
      <c r="AB12" s="37"/>
      <c r="AC12" s="35">
        <v>154</v>
      </c>
      <c r="AD12" s="37"/>
      <c r="AE12" s="37">
        <v>120</v>
      </c>
      <c r="AF12" s="38">
        <f t="shared" si="1"/>
        <v>84</v>
      </c>
      <c r="AG12" s="37"/>
      <c r="AH12" s="37">
        <v>4</v>
      </c>
      <c r="AI12" s="35">
        <v>80</v>
      </c>
      <c r="AJ12" s="35"/>
      <c r="AK12" s="35"/>
      <c r="AL12" s="35">
        <v>50</v>
      </c>
      <c r="AM12" s="35"/>
      <c r="AN12" s="35"/>
      <c r="AO12" s="35"/>
      <c r="AP12" s="35">
        <v>80</v>
      </c>
      <c r="AQ12" s="35"/>
      <c r="AR12" s="35">
        <v>381.8</v>
      </c>
      <c r="AS12" s="35">
        <v>282</v>
      </c>
      <c r="AT12" s="35">
        <v>77</v>
      </c>
      <c r="AU12" s="35">
        <f>AX12+AY12+AZ12+BB12+BA12</f>
        <v>8</v>
      </c>
      <c r="AV12" s="35"/>
      <c r="AW12" s="35"/>
      <c r="AX12" s="35">
        <v>5</v>
      </c>
      <c r="AY12" s="35"/>
      <c r="AZ12" s="35">
        <v>3</v>
      </c>
      <c r="BA12" s="35"/>
      <c r="BB12" s="35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50" customFormat="1" ht="18.75" customHeight="1">
      <c r="A13" s="43" t="s">
        <v>66</v>
      </c>
      <c r="B13" s="34"/>
      <c r="C13" s="31"/>
      <c r="D13" s="44"/>
      <c r="E13" s="44"/>
      <c r="F13" s="44"/>
      <c r="G13" s="45"/>
      <c r="H13" s="45"/>
      <c r="I13" s="34">
        <f t="shared" si="0"/>
        <v>16.872037914691944</v>
      </c>
      <c r="J13" s="44">
        <v>35.6</v>
      </c>
      <c r="K13" s="44">
        <v>34.6</v>
      </c>
      <c r="L13" s="34">
        <v>178</v>
      </c>
      <c r="M13" s="45">
        <v>211</v>
      </c>
      <c r="N13" s="45">
        <v>211</v>
      </c>
      <c r="O13" s="46">
        <v>84</v>
      </c>
      <c r="P13" s="47">
        <v>84</v>
      </c>
      <c r="Q13" s="47"/>
      <c r="R13" s="47"/>
      <c r="S13" s="47"/>
      <c r="T13" s="48">
        <v>220</v>
      </c>
      <c r="U13" s="48">
        <v>110</v>
      </c>
      <c r="V13" s="48"/>
      <c r="W13" s="48"/>
      <c r="X13" s="48">
        <v>90</v>
      </c>
      <c r="Y13" s="46"/>
      <c r="Z13" s="48"/>
      <c r="AA13" s="48"/>
      <c r="AB13" s="48"/>
      <c r="AC13" s="46">
        <v>46</v>
      </c>
      <c r="AD13" s="48"/>
      <c r="AE13" s="48">
        <v>180</v>
      </c>
      <c r="AF13" s="38">
        <f t="shared" si="1"/>
        <v>130</v>
      </c>
      <c r="AG13" s="48"/>
      <c r="AH13" s="48">
        <v>50</v>
      </c>
      <c r="AI13" s="46">
        <v>80</v>
      </c>
      <c r="AJ13" s="46"/>
      <c r="AK13" s="46"/>
      <c r="AL13" s="46">
        <v>80</v>
      </c>
      <c r="AM13" s="46"/>
      <c r="AN13" s="46"/>
      <c r="AO13" s="46"/>
      <c r="AP13" s="46"/>
      <c r="AQ13" s="46"/>
      <c r="AR13" s="46"/>
      <c r="AS13" s="46"/>
      <c r="AT13" s="46"/>
      <c r="AU13" s="35"/>
      <c r="AV13" s="46"/>
      <c r="AW13" s="46"/>
      <c r="AX13" s="46"/>
      <c r="AY13" s="46"/>
      <c r="AZ13" s="46"/>
      <c r="BA13" s="46"/>
      <c r="BB13" s="46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s="52" customFormat="1" ht="18.75" customHeight="1">
      <c r="A14" s="30" t="s">
        <v>67</v>
      </c>
      <c r="B14" s="31"/>
      <c r="C14" s="31"/>
      <c r="D14" s="32"/>
      <c r="E14" s="32"/>
      <c r="F14" s="32"/>
      <c r="G14" s="33"/>
      <c r="H14" s="33"/>
      <c r="I14" s="34"/>
      <c r="J14" s="33"/>
      <c r="K14" s="33"/>
      <c r="L14" s="51"/>
      <c r="M14" s="33"/>
      <c r="N14" s="33"/>
      <c r="O14" s="35">
        <v>151</v>
      </c>
      <c r="P14" s="36">
        <v>149</v>
      </c>
      <c r="Q14" s="36"/>
      <c r="R14" s="36"/>
      <c r="S14" s="36"/>
      <c r="T14" s="37"/>
      <c r="U14" s="37"/>
      <c r="V14" s="37"/>
      <c r="W14" s="37"/>
      <c r="X14" s="37"/>
      <c r="Y14" s="35"/>
      <c r="Z14" s="37"/>
      <c r="AA14" s="37"/>
      <c r="AB14" s="37"/>
      <c r="AC14" s="35"/>
      <c r="AD14" s="37"/>
      <c r="AE14" s="37"/>
      <c r="AF14" s="38">
        <f t="shared" si="1"/>
        <v>0</v>
      </c>
      <c r="AG14" s="37"/>
      <c r="AH14" s="37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40" customFormat="1" ht="18" customHeight="1">
      <c r="A15" s="30" t="s">
        <v>68</v>
      </c>
      <c r="B15" s="31"/>
      <c r="C15" s="31"/>
      <c r="D15" s="32"/>
      <c r="E15" s="32"/>
      <c r="F15" s="32"/>
      <c r="G15" s="33"/>
      <c r="H15" s="33"/>
      <c r="I15" s="34"/>
      <c r="J15" s="33"/>
      <c r="K15" s="33"/>
      <c r="L15" s="51"/>
      <c r="M15" s="33"/>
      <c r="N15" s="33"/>
      <c r="O15" s="35">
        <v>568</v>
      </c>
      <c r="P15" s="36">
        <v>235</v>
      </c>
      <c r="Q15" s="36"/>
      <c r="R15" s="36"/>
      <c r="S15" s="53">
        <v>0.32</v>
      </c>
      <c r="T15" s="37"/>
      <c r="U15" s="37"/>
      <c r="V15" s="37"/>
      <c r="W15" s="37"/>
      <c r="X15" s="37">
        <v>800</v>
      </c>
      <c r="Y15" s="35">
        <v>8830</v>
      </c>
      <c r="Z15" s="37"/>
      <c r="AA15" s="37">
        <v>2</v>
      </c>
      <c r="AB15" s="37"/>
      <c r="AC15" s="35"/>
      <c r="AD15" s="37"/>
      <c r="AE15" s="37">
        <v>325</v>
      </c>
      <c r="AF15" s="38">
        <f t="shared" si="1"/>
        <v>335</v>
      </c>
      <c r="AG15" s="37">
        <v>20</v>
      </c>
      <c r="AH15" s="37">
        <v>315</v>
      </c>
      <c r="AI15" s="35"/>
      <c r="AJ15" s="35">
        <v>500</v>
      </c>
      <c r="AK15" s="35">
        <v>500</v>
      </c>
      <c r="AL15" s="35"/>
      <c r="AM15" s="35"/>
      <c r="AN15" s="35"/>
      <c r="AO15" s="35"/>
      <c r="AP15" s="35">
        <v>14674</v>
      </c>
      <c r="AQ15" s="35">
        <v>150</v>
      </c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9">
        <v>2</v>
      </c>
      <c r="BD15" s="39">
        <v>2</v>
      </c>
      <c r="BE15" s="39"/>
      <c r="BF15" s="39"/>
      <c r="BG15" s="39">
        <v>2</v>
      </c>
      <c r="BH15" s="39">
        <v>2</v>
      </c>
      <c r="BI15" s="39"/>
      <c r="BJ15" s="39"/>
      <c r="BK15" s="39">
        <v>1</v>
      </c>
      <c r="BL15" s="39">
        <v>1</v>
      </c>
      <c r="BM15" s="39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40" customFormat="1" ht="19.5" customHeight="1">
      <c r="A16" s="30" t="s">
        <v>69</v>
      </c>
      <c r="B16" s="31"/>
      <c r="C16" s="31"/>
      <c r="D16" s="32"/>
      <c r="E16" s="32"/>
      <c r="F16" s="32"/>
      <c r="G16" s="33"/>
      <c r="H16" s="33"/>
      <c r="I16" s="34">
        <f aca="true" t="shared" si="2" ref="I16:I17">J16/N16*100</f>
        <v>16</v>
      </c>
      <c r="J16" s="31">
        <v>1.6</v>
      </c>
      <c r="K16" s="31">
        <v>1.6</v>
      </c>
      <c r="L16" s="31">
        <v>8</v>
      </c>
      <c r="M16" s="33">
        <v>10</v>
      </c>
      <c r="N16" s="33">
        <v>10</v>
      </c>
      <c r="O16" s="35"/>
      <c r="P16" s="36"/>
      <c r="Q16" s="36"/>
      <c r="R16" s="36"/>
      <c r="S16" s="36"/>
      <c r="T16" s="37"/>
      <c r="U16" s="37"/>
      <c r="V16" s="37"/>
      <c r="W16" s="37"/>
      <c r="X16" s="37"/>
      <c r="Y16" s="35"/>
      <c r="Z16" s="37"/>
      <c r="AA16" s="37"/>
      <c r="AB16" s="37"/>
      <c r="AC16" s="35"/>
      <c r="AD16" s="37"/>
      <c r="AE16" s="37"/>
      <c r="AF16" s="38">
        <f t="shared" si="1"/>
        <v>0</v>
      </c>
      <c r="AG16" s="37"/>
      <c r="AH16" s="37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0" customFormat="1" ht="21.75" customHeight="1">
      <c r="A17" s="30" t="s">
        <v>70</v>
      </c>
      <c r="B17" s="31">
        <v>9.2</v>
      </c>
      <c r="C17" s="31">
        <f>D17/H17*100</f>
        <v>7.329545454545455</v>
      </c>
      <c r="D17" s="54">
        <v>12.9</v>
      </c>
      <c r="E17" s="54">
        <v>11.6</v>
      </c>
      <c r="F17" s="55">
        <v>64.1</v>
      </c>
      <c r="G17" s="33">
        <v>287</v>
      </c>
      <c r="H17" s="33">
        <v>176</v>
      </c>
      <c r="I17" s="31">
        <f t="shared" si="2"/>
        <v>13.040000000000001</v>
      </c>
      <c r="J17" s="56">
        <v>16.3</v>
      </c>
      <c r="K17" s="56">
        <v>14.6</v>
      </c>
      <c r="L17" s="31">
        <v>81.5</v>
      </c>
      <c r="M17" s="33">
        <v>125</v>
      </c>
      <c r="N17" s="33">
        <v>125</v>
      </c>
      <c r="O17" s="35">
        <v>1581</v>
      </c>
      <c r="P17" s="36">
        <v>1580.8</v>
      </c>
      <c r="Q17" s="36"/>
      <c r="R17" s="36"/>
      <c r="S17" s="36"/>
      <c r="T17" s="37">
        <v>710</v>
      </c>
      <c r="U17" s="37">
        <v>5680</v>
      </c>
      <c r="V17" s="37"/>
      <c r="W17" s="37"/>
      <c r="X17" s="37">
        <v>950</v>
      </c>
      <c r="Y17" s="35"/>
      <c r="Z17" s="37"/>
      <c r="AA17" s="37"/>
      <c r="AB17" s="37"/>
      <c r="AC17" s="35"/>
      <c r="AD17" s="37"/>
      <c r="AE17" s="37">
        <v>2794.6</v>
      </c>
      <c r="AF17" s="38">
        <f t="shared" si="1"/>
        <v>2081</v>
      </c>
      <c r="AG17" s="37">
        <v>888</v>
      </c>
      <c r="AH17" s="37">
        <v>615</v>
      </c>
      <c r="AI17" s="35">
        <v>578</v>
      </c>
      <c r="AJ17" s="35">
        <v>2861</v>
      </c>
      <c r="AK17" s="35">
        <v>450</v>
      </c>
      <c r="AL17" s="35"/>
      <c r="AM17" s="35"/>
      <c r="AN17" s="35"/>
      <c r="AO17" s="35"/>
      <c r="AP17" s="35">
        <v>15898</v>
      </c>
      <c r="AQ17" s="35"/>
      <c r="AR17" s="35">
        <v>3.5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9"/>
      <c r="BD17" s="39">
        <v>1</v>
      </c>
      <c r="BE17" s="39"/>
      <c r="BF17" s="39">
        <v>1</v>
      </c>
      <c r="BG17" s="39"/>
      <c r="BH17" s="39">
        <v>1</v>
      </c>
      <c r="BI17" s="39"/>
      <c r="BJ17" s="39">
        <v>1</v>
      </c>
      <c r="BK17" s="39"/>
      <c r="BL17" s="39"/>
      <c r="BM17" s="39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s="40" customFormat="1" ht="19.5" customHeight="1">
      <c r="A18" s="30" t="s">
        <v>71</v>
      </c>
      <c r="B18" s="31"/>
      <c r="C18" s="31"/>
      <c r="D18" s="32"/>
      <c r="E18" s="32"/>
      <c r="F18" s="32"/>
      <c r="G18" s="33"/>
      <c r="H18" s="33"/>
      <c r="I18" s="31"/>
      <c r="J18" s="33"/>
      <c r="K18" s="33"/>
      <c r="L18" s="51"/>
      <c r="M18" s="33"/>
      <c r="N18" s="33"/>
      <c r="O18" s="35">
        <v>184</v>
      </c>
      <c r="P18" s="36">
        <v>244</v>
      </c>
      <c r="Q18" s="36"/>
      <c r="R18" s="36"/>
      <c r="S18" s="36"/>
      <c r="T18" s="37"/>
      <c r="U18" s="37"/>
      <c r="V18" s="37"/>
      <c r="W18" s="37"/>
      <c r="X18" s="37"/>
      <c r="Y18" s="35"/>
      <c r="Z18" s="37"/>
      <c r="AA18" s="37"/>
      <c r="AB18" s="37"/>
      <c r="AC18" s="35"/>
      <c r="AD18" s="37"/>
      <c r="AE18" s="37">
        <v>435</v>
      </c>
      <c r="AF18" s="38">
        <f t="shared" si="1"/>
        <v>485</v>
      </c>
      <c r="AG18" s="37"/>
      <c r="AH18" s="37">
        <v>365</v>
      </c>
      <c r="AI18" s="35">
        <v>120</v>
      </c>
      <c r="AJ18" s="35">
        <v>295</v>
      </c>
      <c r="AK18" s="35">
        <v>110</v>
      </c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9"/>
      <c r="BD18" s="39"/>
      <c r="BE18" s="39"/>
      <c r="BF18" s="39"/>
      <c r="BG18" s="39"/>
      <c r="BH18" s="39"/>
      <c r="BI18" s="39"/>
      <c r="BJ18" s="39"/>
      <c r="BK18" s="39">
        <v>1</v>
      </c>
      <c r="BL18" s="39">
        <v>1</v>
      </c>
      <c r="BM18" s="39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s="40" customFormat="1" ht="21.75" customHeight="1">
      <c r="A19" s="30" t="s">
        <v>72</v>
      </c>
      <c r="B19" s="31"/>
      <c r="C19" s="31"/>
      <c r="D19" s="32"/>
      <c r="E19" s="32"/>
      <c r="F19" s="32"/>
      <c r="G19" s="33"/>
      <c r="H19" s="33"/>
      <c r="I19" s="31">
        <f aca="true" t="shared" si="3" ref="I19:I23">J19/N19*100</f>
        <v>2.5</v>
      </c>
      <c r="J19" s="31">
        <v>0.5</v>
      </c>
      <c r="K19" s="31">
        <v>0.5</v>
      </c>
      <c r="L19" s="31">
        <v>2.5</v>
      </c>
      <c r="M19" s="33">
        <v>20</v>
      </c>
      <c r="N19" s="33">
        <v>20</v>
      </c>
      <c r="O19" s="35"/>
      <c r="P19" s="36"/>
      <c r="Q19" s="36"/>
      <c r="R19" s="36"/>
      <c r="S19" s="36"/>
      <c r="T19" s="37"/>
      <c r="U19" s="37"/>
      <c r="V19" s="37"/>
      <c r="W19" s="37"/>
      <c r="X19" s="37"/>
      <c r="Y19" s="35"/>
      <c r="Z19" s="37"/>
      <c r="AA19" s="37"/>
      <c r="AB19" s="37"/>
      <c r="AC19" s="35"/>
      <c r="AD19" s="37"/>
      <c r="AE19" s="37"/>
      <c r="AF19" s="38">
        <f t="shared" si="1"/>
        <v>0</v>
      </c>
      <c r="AG19" s="37"/>
      <c r="AH19" s="37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s="52" customFormat="1" ht="20.25" customHeight="1">
      <c r="A20" s="30" t="s">
        <v>73</v>
      </c>
      <c r="B20" s="31"/>
      <c r="C20" s="31"/>
      <c r="D20" s="32"/>
      <c r="E20" s="32"/>
      <c r="F20" s="32"/>
      <c r="G20" s="33"/>
      <c r="H20" s="33"/>
      <c r="I20" s="31">
        <f t="shared" si="3"/>
        <v>7.6923076923076925</v>
      </c>
      <c r="J20" s="32">
        <v>5</v>
      </c>
      <c r="K20" s="32">
        <v>4.5</v>
      </c>
      <c r="L20" s="31">
        <v>25</v>
      </c>
      <c r="M20" s="33">
        <v>55</v>
      </c>
      <c r="N20" s="33">
        <v>65</v>
      </c>
      <c r="O20" s="35">
        <v>2433</v>
      </c>
      <c r="P20" s="36">
        <v>2433</v>
      </c>
      <c r="Q20" s="36">
        <v>7</v>
      </c>
      <c r="R20" s="36"/>
      <c r="S20" s="36"/>
      <c r="T20" s="37"/>
      <c r="U20" s="37"/>
      <c r="V20" s="37"/>
      <c r="W20" s="37"/>
      <c r="X20" s="37"/>
      <c r="Y20" s="35"/>
      <c r="Z20" s="37"/>
      <c r="AA20" s="37"/>
      <c r="AB20" s="37"/>
      <c r="AC20" s="35"/>
      <c r="AD20" s="37"/>
      <c r="AE20" s="37">
        <v>1163</v>
      </c>
      <c r="AF20" s="38">
        <f t="shared" si="1"/>
        <v>860</v>
      </c>
      <c r="AG20" s="37">
        <v>360</v>
      </c>
      <c r="AH20" s="37">
        <v>400</v>
      </c>
      <c r="AI20" s="35">
        <v>100</v>
      </c>
      <c r="AJ20" s="35">
        <v>1525</v>
      </c>
      <c r="AK20" s="35"/>
      <c r="AL20" s="35"/>
      <c r="AM20" s="35"/>
      <c r="AN20" s="35"/>
      <c r="AO20" s="35"/>
      <c r="AP20" s="35">
        <v>17202</v>
      </c>
      <c r="AQ20" s="35"/>
      <c r="AR20" s="35">
        <v>320</v>
      </c>
      <c r="AS20" s="35"/>
      <c r="AT20" s="35">
        <v>117</v>
      </c>
      <c r="AU20" s="35">
        <f aca="true" t="shared" si="4" ref="AU20:AU23">AX20+AY20+AZ20+BB20+BA20</f>
        <v>65</v>
      </c>
      <c r="AV20" s="35"/>
      <c r="AW20" s="35"/>
      <c r="AX20" s="35">
        <v>55</v>
      </c>
      <c r="AY20" s="35">
        <v>5</v>
      </c>
      <c r="AZ20" s="35">
        <v>5</v>
      </c>
      <c r="BA20" s="35"/>
      <c r="BB20" s="35"/>
      <c r="BC20" s="39">
        <v>1</v>
      </c>
      <c r="BD20" s="39">
        <v>1</v>
      </c>
      <c r="BE20" s="39"/>
      <c r="BF20" s="39"/>
      <c r="BG20" s="39"/>
      <c r="BH20" s="39"/>
      <c r="BI20" s="39"/>
      <c r="BJ20" s="39"/>
      <c r="BK20" s="39">
        <v>3</v>
      </c>
      <c r="BL20" s="39">
        <v>3</v>
      </c>
      <c r="BM20" s="39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40" customFormat="1" ht="18.75" customHeight="1">
      <c r="A21" s="30" t="s">
        <v>74</v>
      </c>
      <c r="B21" s="31"/>
      <c r="C21" s="31"/>
      <c r="D21" s="32"/>
      <c r="E21" s="32"/>
      <c r="F21" s="32"/>
      <c r="G21" s="33"/>
      <c r="H21" s="33"/>
      <c r="I21" s="31">
        <f t="shared" si="3"/>
        <v>32.59615384615385</v>
      </c>
      <c r="J21" s="32">
        <v>33.9</v>
      </c>
      <c r="K21" s="32">
        <v>30.5</v>
      </c>
      <c r="L21" s="31">
        <v>202</v>
      </c>
      <c r="M21" s="33">
        <v>100</v>
      </c>
      <c r="N21" s="33">
        <v>104</v>
      </c>
      <c r="O21" s="35">
        <v>9830</v>
      </c>
      <c r="P21" s="36">
        <v>9830</v>
      </c>
      <c r="Q21" s="36"/>
      <c r="R21" s="36">
        <v>16196</v>
      </c>
      <c r="S21" s="36">
        <v>8057</v>
      </c>
      <c r="T21" s="37">
        <v>225</v>
      </c>
      <c r="U21" s="37">
        <v>2250</v>
      </c>
      <c r="V21" s="37">
        <v>9343</v>
      </c>
      <c r="W21" s="37">
        <v>49345</v>
      </c>
      <c r="X21" s="37">
        <v>14203</v>
      </c>
      <c r="Y21" s="35">
        <v>8062</v>
      </c>
      <c r="Z21" s="37"/>
      <c r="AA21" s="37">
        <v>170</v>
      </c>
      <c r="AB21" s="37"/>
      <c r="AC21" s="35"/>
      <c r="AD21" s="37"/>
      <c r="AE21" s="37">
        <v>1406.9</v>
      </c>
      <c r="AF21" s="38">
        <f t="shared" si="1"/>
        <v>1653</v>
      </c>
      <c r="AG21" s="37">
        <v>244</v>
      </c>
      <c r="AH21" s="37">
        <v>1009</v>
      </c>
      <c r="AI21" s="35">
        <v>400</v>
      </c>
      <c r="AJ21" s="35">
        <v>18631</v>
      </c>
      <c r="AK21" s="35">
        <v>6250.6</v>
      </c>
      <c r="AL21" s="35"/>
      <c r="AM21" s="35"/>
      <c r="AN21" s="35"/>
      <c r="AO21" s="35"/>
      <c r="AP21" s="35">
        <v>37172</v>
      </c>
      <c r="AQ21" s="35">
        <v>156</v>
      </c>
      <c r="AR21" s="35">
        <v>16.5</v>
      </c>
      <c r="AS21" s="35"/>
      <c r="AT21" s="35">
        <v>48.5</v>
      </c>
      <c r="AU21" s="35">
        <f t="shared" si="4"/>
        <v>0</v>
      </c>
      <c r="AV21" s="35"/>
      <c r="AW21" s="35"/>
      <c r="AX21" s="35"/>
      <c r="AY21" s="35"/>
      <c r="AZ21" s="35"/>
      <c r="BA21" s="35"/>
      <c r="BB21" s="35"/>
      <c r="BC21" s="39">
        <v>1</v>
      </c>
      <c r="BD21" s="39">
        <v>1</v>
      </c>
      <c r="BE21" s="39"/>
      <c r="BF21" s="39"/>
      <c r="BG21" s="39">
        <v>1</v>
      </c>
      <c r="BH21" s="39">
        <v>1</v>
      </c>
      <c r="BI21" s="39"/>
      <c r="BJ21" s="39"/>
      <c r="BK21" s="39"/>
      <c r="BL21" s="39"/>
      <c r="BM21" s="39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40" customFormat="1" ht="18.75" customHeight="1">
      <c r="A22" s="30" t="s">
        <v>75</v>
      </c>
      <c r="B22" s="31" t="s">
        <v>76</v>
      </c>
      <c r="C22" s="31"/>
      <c r="D22" s="32"/>
      <c r="E22" s="32"/>
      <c r="F22" s="32"/>
      <c r="G22" s="33"/>
      <c r="H22" s="33"/>
      <c r="I22" s="31">
        <f t="shared" si="3"/>
        <v>17.862903225806452</v>
      </c>
      <c r="J22" s="35">
        <v>22.15</v>
      </c>
      <c r="K22" s="35">
        <v>22.15</v>
      </c>
      <c r="L22" s="31">
        <v>111</v>
      </c>
      <c r="M22" s="33">
        <v>170</v>
      </c>
      <c r="N22" s="33">
        <v>124</v>
      </c>
      <c r="O22" s="35">
        <v>138</v>
      </c>
      <c r="P22" s="36">
        <v>160</v>
      </c>
      <c r="Q22" s="36"/>
      <c r="R22" s="36">
        <v>245</v>
      </c>
      <c r="S22" s="36">
        <v>51.2</v>
      </c>
      <c r="T22" s="37">
        <v>69</v>
      </c>
      <c r="U22" s="37">
        <v>1926</v>
      </c>
      <c r="V22" s="37"/>
      <c r="W22" s="37"/>
      <c r="X22" s="37">
        <v>250</v>
      </c>
      <c r="Y22" s="35"/>
      <c r="Z22" s="37"/>
      <c r="AA22" s="37"/>
      <c r="AB22" s="37"/>
      <c r="AC22" s="35">
        <v>105.6</v>
      </c>
      <c r="AD22" s="37"/>
      <c r="AE22" s="37">
        <v>200</v>
      </c>
      <c r="AF22" s="38">
        <f t="shared" si="1"/>
        <v>200</v>
      </c>
      <c r="AG22" s="37"/>
      <c r="AH22" s="37">
        <v>200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>
        <v>63</v>
      </c>
      <c r="AS22" s="35">
        <v>15</v>
      </c>
      <c r="AT22" s="35">
        <v>124.4</v>
      </c>
      <c r="AU22" s="35">
        <f t="shared" si="4"/>
        <v>46</v>
      </c>
      <c r="AV22" s="35"/>
      <c r="AW22" s="35"/>
      <c r="AX22" s="35">
        <v>30</v>
      </c>
      <c r="AY22" s="35"/>
      <c r="AZ22" s="35">
        <v>16</v>
      </c>
      <c r="BA22" s="35"/>
      <c r="BB22" s="35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s="40" customFormat="1" ht="18.75" customHeight="1">
      <c r="A23" s="30" t="s">
        <v>77</v>
      </c>
      <c r="B23" s="31"/>
      <c r="C23" s="31"/>
      <c r="D23" s="32"/>
      <c r="E23" s="32"/>
      <c r="F23" s="32"/>
      <c r="G23" s="33"/>
      <c r="H23" s="33"/>
      <c r="I23" s="31">
        <f t="shared" si="3"/>
        <v>22.201511335012594</v>
      </c>
      <c r="J23" s="32">
        <v>88.14</v>
      </c>
      <c r="K23" s="32">
        <v>82.3</v>
      </c>
      <c r="L23" s="31">
        <v>448.3</v>
      </c>
      <c r="M23" s="33">
        <v>380</v>
      </c>
      <c r="N23" s="33">
        <v>397</v>
      </c>
      <c r="O23" s="35">
        <v>9388.8</v>
      </c>
      <c r="P23" s="36">
        <v>6028</v>
      </c>
      <c r="Q23" s="36">
        <v>963</v>
      </c>
      <c r="R23" s="36">
        <v>9911</v>
      </c>
      <c r="S23" s="36">
        <v>3154</v>
      </c>
      <c r="T23" s="37">
        <v>993</v>
      </c>
      <c r="U23" s="37">
        <v>6907</v>
      </c>
      <c r="V23" s="37"/>
      <c r="W23" s="37"/>
      <c r="X23" s="37">
        <v>20353</v>
      </c>
      <c r="Y23" s="35">
        <v>359.1</v>
      </c>
      <c r="Z23" s="37"/>
      <c r="AA23" s="37"/>
      <c r="AB23" s="37"/>
      <c r="AC23" s="35">
        <v>100</v>
      </c>
      <c r="AD23" s="37"/>
      <c r="AE23" s="37">
        <v>2024</v>
      </c>
      <c r="AF23" s="38">
        <f t="shared" si="1"/>
        <v>2084.4</v>
      </c>
      <c r="AG23" s="37">
        <v>570</v>
      </c>
      <c r="AH23" s="37">
        <v>749.4</v>
      </c>
      <c r="AI23" s="35">
        <v>765</v>
      </c>
      <c r="AJ23" s="35">
        <v>16017</v>
      </c>
      <c r="AK23" s="35">
        <v>6547</v>
      </c>
      <c r="AL23" s="35">
        <v>1007</v>
      </c>
      <c r="AM23" s="35">
        <v>150</v>
      </c>
      <c r="AN23" s="35"/>
      <c r="AO23" s="35"/>
      <c r="AP23" s="35">
        <v>26006</v>
      </c>
      <c r="AQ23" s="35"/>
      <c r="AR23" s="35">
        <v>708</v>
      </c>
      <c r="AS23" s="35">
        <v>385</v>
      </c>
      <c r="AT23" s="35">
        <v>512</v>
      </c>
      <c r="AU23" s="35">
        <f t="shared" si="4"/>
        <v>131</v>
      </c>
      <c r="AV23" s="33"/>
      <c r="AW23" s="33"/>
      <c r="AX23" s="35">
        <v>36</v>
      </c>
      <c r="AY23" s="35">
        <v>20</v>
      </c>
      <c r="AZ23" s="35">
        <v>45</v>
      </c>
      <c r="BA23" s="35">
        <v>30</v>
      </c>
      <c r="BB23" s="35"/>
      <c r="BC23" s="39">
        <v>1</v>
      </c>
      <c r="BD23" s="39">
        <v>1</v>
      </c>
      <c r="BE23" s="39"/>
      <c r="BF23" s="39"/>
      <c r="BG23" s="39"/>
      <c r="BH23" s="39"/>
      <c r="BI23" s="39">
        <v>1</v>
      </c>
      <c r="BJ23" s="39">
        <v>1</v>
      </c>
      <c r="BK23" s="39"/>
      <c r="BL23" s="39">
        <v>1</v>
      </c>
      <c r="BM23" s="39">
        <v>681</v>
      </c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s="40" customFormat="1" ht="18.75" customHeight="1">
      <c r="A24" s="30" t="s">
        <v>78</v>
      </c>
      <c r="B24" s="31">
        <v>15</v>
      </c>
      <c r="C24" s="31">
        <f aca="true" t="shared" si="5" ref="C24:C25">D24/H24*100</f>
        <v>19.273076923076925</v>
      </c>
      <c r="D24" s="32">
        <v>50.11</v>
      </c>
      <c r="E24" s="32">
        <v>49.66</v>
      </c>
      <c r="F24" s="32">
        <v>250.5</v>
      </c>
      <c r="G24" s="33">
        <v>250</v>
      </c>
      <c r="H24" s="33">
        <v>260</v>
      </c>
      <c r="I24" s="31"/>
      <c r="J24" s="33"/>
      <c r="K24" s="33"/>
      <c r="L24" s="51"/>
      <c r="M24" s="33"/>
      <c r="N24" s="33"/>
      <c r="O24" s="35">
        <v>167.2</v>
      </c>
      <c r="P24" s="36">
        <v>126</v>
      </c>
      <c r="Q24" s="36"/>
      <c r="R24" s="36"/>
      <c r="S24" s="36"/>
      <c r="T24" s="37">
        <v>62</v>
      </c>
      <c r="U24" s="37">
        <v>6700</v>
      </c>
      <c r="V24" s="37"/>
      <c r="W24" s="37"/>
      <c r="X24" s="37">
        <v>163</v>
      </c>
      <c r="Y24" s="35">
        <v>214</v>
      </c>
      <c r="Z24" s="37">
        <v>84</v>
      </c>
      <c r="AA24" s="37"/>
      <c r="AB24" s="37"/>
      <c r="AC24" s="35">
        <v>183</v>
      </c>
      <c r="AD24" s="37"/>
      <c r="AE24" s="37"/>
      <c r="AF24" s="38"/>
      <c r="AG24" s="37"/>
      <c r="AH24" s="37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3"/>
      <c r="AW24" s="33"/>
      <c r="AX24" s="35"/>
      <c r="AY24" s="35"/>
      <c r="AZ24" s="35"/>
      <c r="BA24" s="35"/>
      <c r="BB24" s="35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s="58" customFormat="1" ht="18" customHeight="1">
      <c r="A25" s="30" t="s">
        <v>79</v>
      </c>
      <c r="B25" s="31">
        <v>19.4</v>
      </c>
      <c r="C25" s="31">
        <f t="shared" si="5"/>
        <v>22.68456375838926</v>
      </c>
      <c r="D25" s="32">
        <v>33.8</v>
      </c>
      <c r="E25" s="32">
        <v>31.7</v>
      </c>
      <c r="F25" s="32">
        <v>168.1</v>
      </c>
      <c r="G25" s="33">
        <v>170</v>
      </c>
      <c r="H25" s="33">
        <v>149</v>
      </c>
      <c r="I25" s="31">
        <f>J25/N25*100</f>
        <v>5</v>
      </c>
      <c r="J25" s="31">
        <v>0.2</v>
      </c>
      <c r="K25" s="31">
        <v>0.2</v>
      </c>
      <c r="L25" s="31">
        <v>0.8</v>
      </c>
      <c r="M25" s="33">
        <v>100</v>
      </c>
      <c r="N25" s="33">
        <v>4</v>
      </c>
      <c r="O25" s="57">
        <v>35</v>
      </c>
      <c r="P25" s="36">
        <v>15</v>
      </c>
      <c r="Q25" s="36">
        <v>17</v>
      </c>
      <c r="R25" s="36"/>
      <c r="S25" s="36"/>
      <c r="T25" s="37">
        <v>80</v>
      </c>
      <c r="U25" s="37">
        <v>2000</v>
      </c>
      <c r="V25" s="37"/>
      <c r="W25" s="37"/>
      <c r="X25" s="37">
        <v>25</v>
      </c>
      <c r="Y25" s="35">
        <v>15</v>
      </c>
      <c r="Z25" s="37"/>
      <c r="AA25" s="37"/>
      <c r="AB25" s="37"/>
      <c r="AC25" s="35"/>
      <c r="AD25" s="37"/>
      <c r="AE25" s="37"/>
      <c r="AF25" s="38"/>
      <c r="AG25" s="37"/>
      <c r="AH25" s="37"/>
      <c r="AI25" s="35"/>
      <c r="AJ25" s="35"/>
      <c r="AK25" s="35"/>
      <c r="AL25" s="35"/>
      <c r="AM25" s="35"/>
      <c r="AN25" s="35"/>
      <c r="AO25" s="35"/>
      <c r="AP25" s="35"/>
      <c r="AQ25" s="35"/>
      <c r="AR25" s="35">
        <v>30.5</v>
      </c>
      <c r="AS25" s="35">
        <v>5</v>
      </c>
      <c r="AT25" s="35">
        <v>3.5</v>
      </c>
      <c r="AU25" s="35"/>
      <c r="AV25" s="33"/>
      <c r="AW25" s="33"/>
      <c r="AX25" s="35"/>
      <c r="AY25" s="35"/>
      <c r="AZ25" s="35"/>
      <c r="BA25" s="35"/>
      <c r="BB25" s="35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65" s="41" customFormat="1" ht="19.5" customHeight="1">
      <c r="A26" s="30" t="s">
        <v>80</v>
      </c>
      <c r="B26" s="31"/>
      <c r="C26" s="31"/>
      <c r="D26" s="32"/>
      <c r="E26" s="32"/>
      <c r="F26" s="32"/>
      <c r="G26" s="33"/>
      <c r="H26" s="33"/>
      <c r="I26" s="31"/>
      <c r="J26" s="33"/>
      <c r="K26" s="33"/>
      <c r="L26" s="51"/>
      <c r="M26" s="33"/>
      <c r="N26" s="33"/>
      <c r="O26" s="35">
        <v>8731</v>
      </c>
      <c r="P26" s="36">
        <v>8269</v>
      </c>
      <c r="Q26" s="36">
        <v>380</v>
      </c>
      <c r="R26" s="36">
        <v>12379</v>
      </c>
      <c r="S26" s="36">
        <v>2633</v>
      </c>
      <c r="T26" s="37"/>
      <c r="U26" s="37"/>
      <c r="V26" s="37"/>
      <c r="W26" s="37"/>
      <c r="X26" s="37">
        <v>13226</v>
      </c>
      <c r="Y26" s="35">
        <v>3894</v>
      </c>
      <c r="Z26" s="37"/>
      <c r="AA26" s="37"/>
      <c r="AB26" s="37"/>
      <c r="AC26" s="35"/>
      <c r="AD26" s="37"/>
      <c r="AE26" s="37">
        <v>440</v>
      </c>
      <c r="AF26" s="38">
        <f aca="true" t="shared" si="6" ref="AF26:AF27">AG26+AH26+AI26</f>
        <v>398</v>
      </c>
      <c r="AG26" s="37">
        <v>55</v>
      </c>
      <c r="AH26" s="37">
        <v>288</v>
      </c>
      <c r="AI26" s="35">
        <v>55</v>
      </c>
      <c r="AJ26" s="35">
        <v>12027.9</v>
      </c>
      <c r="AK26" s="35">
        <v>6080</v>
      </c>
      <c r="AL26" s="35"/>
      <c r="AM26" s="35"/>
      <c r="AN26" s="35"/>
      <c r="AO26" s="35"/>
      <c r="AP26" s="35">
        <v>18376</v>
      </c>
      <c r="AQ26" s="35"/>
      <c r="AR26" s="35">
        <v>2</v>
      </c>
      <c r="AS26" s="35"/>
      <c r="AT26" s="35"/>
      <c r="AU26" s="35"/>
      <c r="AV26" s="33"/>
      <c r="AW26" s="33"/>
      <c r="AX26" s="35"/>
      <c r="AY26" s="35"/>
      <c r="AZ26" s="35"/>
      <c r="BA26" s="35"/>
      <c r="BB26" s="35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</row>
    <row r="27" spans="1:256" s="40" customFormat="1" ht="19.5" customHeight="1">
      <c r="A27" s="30" t="s">
        <v>81</v>
      </c>
      <c r="B27" s="31"/>
      <c r="C27" s="31"/>
      <c r="D27" s="32"/>
      <c r="E27" s="32"/>
      <c r="F27" s="32"/>
      <c r="G27" s="33">
        <v>300</v>
      </c>
      <c r="H27" s="33">
        <v>300</v>
      </c>
      <c r="I27" s="31">
        <f aca="true" t="shared" si="7" ref="I27:I29">J27/N27*100</f>
        <v>1.5923566878980893</v>
      </c>
      <c r="J27" s="31">
        <v>2.5</v>
      </c>
      <c r="K27" s="31">
        <v>2.3</v>
      </c>
      <c r="L27" s="31">
        <v>11.4</v>
      </c>
      <c r="M27" s="33">
        <v>60</v>
      </c>
      <c r="N27" s="33">
        <v>157</v>
      </c>
      <c r="O27" s="35">
        <v>771</v>
      </c>
      <c r="P27" s="36">
        <v>739</v>
      </c>
      <c r="Q27" s="36"/>
      <c r="R27" s="36"/>
      <c r="S27" s="36"/>
      <c r="T27" s="37">
        <v>75</v>
      </c>
      <c r="U27" s="37">
        <v>6000</v>
      </c>
      <c r="V27" s="37"/>
      <c r="W27" s="37"/>
      <c r="X27" s="37"/>
      <c r="Y27" s="35"/>
      <c r="Z27" s="37"/>
      <c r="AA27" s="37"/>
      <c r="AB27" s="37"/>
      <c r="AC27" s="35">
        <v>47</v>
      </c>
      <c r="AD27" s="37"/>
      <c r="AE27" s="37">
        <v>869</v>
      </c>
      <c r="AF27" s="38">
        <f t="shared" si="6"/>
        <v>476</v>
      </c>
      <c r="AG27" s="37">
        <v>170</v>
      </c>
      <c r="AH27" s="37">
        <v>49</v>
      </c>
      <c r="AI27" s="35">
        <v>257</v>
      </c>
      <c r="AJ27" s="35">
        <v>553</v>
      </c>
      <c r="AK27" s="35"/>
      <c r="AL27" s="35">
        <v>342</v>
      </c>
      <c r="AM27" s="35"/>
      <c r="AN27" s="35"/>
      <c r="AO27" s="35"/>
      <c r="AP27" s="35">
        <v>848.5</v>
      </c>
      <c r="AQ27" s="35"/>
      <c r="AR27" s="35">
        <v>430.2</v>
      </c>
      <c r="AS27" s="35">
        <v>246</v>
      </c>
      <c r="AT27" s="35">
        <v>368.7</v>
      </c>
      <c r="AU27" s="35">
        <f>AV27+AW27+AX27+AY27+AZ27+BA27+BB27</f>
        <v>73.7</v>
      </c>
      <c r="AV27" s="33"/>
      <c r="AW27" s="33"/>
      <c r="AX27" s="35">
        <v>11</v>
      </c>
      <c r="AY27" s="35">
        <v>29</v>
      </c>
      <c r="AZ27" s="35">
        <v>17</v>
      </c>
      <c r="BA27" s="35">
        <v>0.5</v>
      </c>
      <c r="BB27" s="35">
        <v>16.2</v>
      </c>
      <c r="BC27" s="39">
        <v>1</v>
      </c>
      <c r="BD27" s="39">
        <v>1</v>
      </c>
      <c r="BE27" s="39"/>
      <c r="BF27" s="39"/>
      <c r="BG27" s="39"/>
      <c r="BH27" s="39"/>
      <c r="BI27" s="39"/>
      <c r="BJ27" s="39"/>
      <c r="BK27" s="39"/>
      <c r="BL27" s="39"/>
      <c r="BM27" s="39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s="40" customFormat="1" ht="18.75" customHeight="1">
      <c r="A28" s="30" t="s">
        <v>82</v>
      </c>
      <c r="B28" s="31"/>
      <c r="C28" s="31"/>
      <c r="D28" s="32"/>
      <c r="E28" s="32"/>
      <c r="F28" s="32"/>
      <c r="G28" s="33"/>
      <c r="H28" s="33"/>
      <c r="I28" s="31">
        <f t="shared" si="7"/>
        <v>29.583333333333332</v>
      </c>
      <c r="J28" s="31">
        <v>14.2</v>
      </c>
      <c r="K28" s="31">
        <v>14.2</v>
      </c>
      <c r="L28" s="31">
        <v>28.4</v>
      </c>
      <c r="M28" s="33">
        <v>48</v>
      </c>
      <c r="N28" s="33">
        <v>48</v>
      </c>
      <c r="O28" s="35"/>
      <c r="P28" s="36"/>
      <c r="Q28" s="36"/>
      <c r="R28" s="36"/>
      <c r="S28" s="36"/>
      <c r="T28" s="37"/>
      <c r="U28" s="37"/>
      <c r="V28" s="37"/>
      <c r="W28" s="37"/>
      <c r="X28" s="37"/>
      <c r="Y28" s="35"/>
      <c r="Z28" s="37"/>
      <c r="AA28" s="37"/>
      <c r="AB28" s="37"/>
      <c r="AC28" s="35"/>
      <c r="AD28" s="37"/>
      <c r="AE28" s="37"/>
      <c r="AF28" s="38"/>
      <c r="AG28" s="37"/>
      <c r="AH28" s="37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3"/>
      <c r="AW28" s="33"/>
      <c r="AX28" s="35"/>
      <c r="AY28" s="35"/>
      <c r="AZ28" s="35"/>
      <c r="BA28" s="35"/>
      <c r="BB28" s="35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s="52" customFormat="1" ht="22.5" customHeight="1">
      <c r="A29" s="30" t="s">
        <v>83</v>
      </c>
      <c r="B29" s="31"/>
      <c r="C29" s="31"/>
      <c r="D29" s="32"/>
      <c r="E29" s="32"/>
      <c r="F29" s="32"/>
      <c r="G29" s="33"/>
      <c r="H29" s="33"/>
      <c r="I29" s="31">
        <f t="shared" si="7"/>
        <v>15.625</v>
      </c>
      <c r="J29" s="56">
        <v>52.5</v>
      </c>
      <c r="K29" s="56">
        <v>51.1</v>
      </c>
      <c r="L29" s="31">
        <v>105</v>
      </c>
      <c r="M29" s="33">
        <v>336</v>
      </c>
      <c r="N29" s="33">
        <v>336</v>
      </c>
      <c r="O29" s="35">
        <v>7530</v>
      </c>
      <c r="P29" s="36">
        <v>5282</v>
      </c>
      <c r="Q29" s="36"/>
      <c r="R29" s="36"/>
      <c r="S29" s="36"/>
      <c r="T29" s="37">
        <v>100</v>
      </c>
      <c r="U29" s="37">
        <v>10000</v>
      </c>
      <c r="V29" s="37"/>
      <c r="W29" s="37"/>
      <c r="X29" s="37">
        <v>1610</v>
      </c>
      <c r="Y29" s="35">
        <v>1390</v>
      </c>
      <c r="Z29" s="37"/>
      <c r="AA29" s="37"/>
      <c r="AB29" s="37"/>
      <c r="AC29" s="35"/>
      <c r="AD29" s="37"/>
      <c r="AE29" s="37">
        <v>2432</v>
      </c>
      <c r="AF29" s="38">
        <f aca="true" t="shared" si="8" ref="AF29:AF31">AG29+AH29+AI29</f>
        <v>2304</v>
      </c>
      <c r="AG29" s="37">
        <v>440</v>
      </c>
      <c r="AH29" s="37">
        <v>1287</v>
      </c>
      <c r="AI29" s="35">
        <v>577</v>
      </c>
      <c r="AJ29" s="35">
        <v>12891</v>
      </c>
      <c r="AK29" s="35">
        <v>100</v>
      </c>
      <c r="AL29" s="35"/>
      <c r="AM29" s="35"/>
      <c r="AN29" s="35">
        <v>1420</v>
      </c>
      <c r="AO29" s="35">
        <v>150</v>
      </c>
      <c r="AP29" s="35">
        <v>21959</v>
      </c>
      <c r="AQ29" s="35"/>
      <c r="AR29" s="35">
        <v>99</v>
      </c>
      <c r="AS29" s="35"/>
      <c r="AT29" s="35">
        <v>8</v>
      </c>
      <c r="AU29" s="35"/>
      <c r="AV29" s="33"/>
      <c r="AW29" s="33"/>
      <c r="AX29" s="35"/>
      <c r="AY29" s="35"/>
      <c r="AZ29" s="35"/>
      <c r="BA29" s="35"/>
      <c r="BB29" s="35"/>
      <c r="BC29" s="39">
        <v>2</v>
      </c>
      <c r="BD29" s="39">
        <v>2</v>
      </c>
      <c r="BE29" s="39"/>
      <c r="BF29" s="39"/>
      <c r="BG29" s="39"/>
      <c r="BH29" s="39"/>
      <c r="BI29" s="39"/>
      <c r="BJ29" s="39"/>
      <c r="BK29" s="39">
        <v>3</v>
      </c>
      <c r="BL29" s="39">
        <v>3</v>
      </c>
      <c r="BM29" s="39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s="52" customFormat="1" ht="18.75" customHeight="1">
      <c r="A30" s="30" t="s">
        <v>84</v>
      </c>
      <c r="B30" s="31">
        <v>20.7</v>
      </c>
      <c r="C30" s="31">
        <f aca="true" t="shared" si="9" ref="C30:C31">D30/H30*100</f>
        <v>21.554330708661418</v>
      </c>
      <c r="D30" s="32">
        <v>410.61</v>
      </c>
      <c r="E30" s="32">
        <v>406.2</v>
      </c>
      <c r="F30" s="32">
        <v>2053</v>
      </c>
      <c r="G30" s="33">
        <v>1932</v>
      </c>
      <c r="H30" s="33">
        <v>1905</v>
      </c>
      <c r="I30" s="31">
        <v>25</v>
      </c>
      <c r="J30" s="35">
        <v>152.8</v>
      </c>
      <c r="K30" s="35">
        <v>137.6</v>
      </c>
      <c r="L30" s="31">
        <v>764</v>
      </c>
      <c r="M30" s="33">
        <v>1225</v>
      </c>
      <c r="N30" s="33">
        <v>1230</v>
      </c>
      <c r="O30" s="35">
        <v>7708</v>
      </c>
      <c r="P30" s="36">
        <v>7109</v>
      </c>
      <c r="Q30" s="36"/>
      <c r="R30" s="36">
        <v>10338</v>
      </c>
      <c r="S30" s="36">
        <v>6712</v>
      </c>
      <c r="T30" s="37">
        <v>56</v>
      </c>
      <c r="U30" s="37">
        <v>1500</v>
      </c>
      <c r="V30" s="37"/>
      <c r="W30" s="37"/>
      <c r="X30" s="37">
        <v>13418</v>
      </c>
      <c r="Y30" s="35">
        <v>46</v>
      </c>
      <c r="Z30" s="37">
        <v>420</v>
      </c>
      <c r="AA30" s="37">
        <v>104</v>
      </c>
      <c r="AB30" s="37">
        <v>208</v>
      </c>
      <c r="AC30" s="35">
        <v>992</v>
      </c>
      <c r="AD30" s="37">
        <v>213</v>
      </c>
      <c r="AE30" s="37">
        <v>984</v>
      </c>
      <c r="AF30" s="38">
        <f t="shared" si="8"/>
        <v>1140.7</v>
      </c>
      <c r="AG30" s="37">
        <v>100.7</v>
      </c>
      <c r="AH30" s="37">
        <v>681</v>
      </c>
      <c r="AI30" s="35">
        <v>359</v>
      </c>
      <c r="AJ30" s="35">
        <v>8561</v>
      </c>
      <c r="AK30" s="35">
        <v>1901</v>
      </c>
      <c r="AL30" s="35">
        <v>1053</v>
      </c>
      <c r="AM30" s="35">
        <v>100</v>
      </c>
      <c r="AN30" s="35"/>
      <c r="AO30" s="35"/>
      <c r="AP30" s="35">
        <v>13444</v>
      </c>
      <c r="AQ30" s="35"/>
      <c r="AR30" s="35">
        <v>609.8</v>
      </c>
      <c r="AS30" s="35">
        <v>288</v>
      </c>
      <c r="AT30" s="35">
        <v>333.1</v>
      </c>
      <c r="AU30" s="35">
        <f aca="true" t="shared" si="10" ref="AU30:AU31">AV30+AW30+AX30+AY30+AZ30+BA30+BB30</f>
        <v>48</v>
      </c>
      <c r="AV30" s="35">
        <v>5</v>
      </c>
      <c r="AW30" s="35">
        <v>6</v>
      </c>
      <c r="AX30" s="35">
        <v>5</v>
      </c>
      <c r="AY30" s="35">
        <v>5</v>
      </c>
      <c r="AZ30" s="35">
        <v>5</v>
      </c>
      <c r="BA30" s="35">
        <v>20</v>
      </c>
      <c r="BB30" s="35">
        <v>2</v>
      </c>
      <c r="BC30" s="39">
        <v>1</v>
      </c>
      <c r="BD30" s="39">
        <v>1</v>
      </c>
      <c r="BE30" s="39">
        <v>2</v>
      </c>
      <c r="BF30" s="39">
        <v>2</v>
      </c>
      <c r="BG30" s="39">
        <v>1</v>
      </c>
      <c r="BH30" s="39">
        <v>1</v>
      </c>
      <c r="BI30" s="39"/>
      <c r="BJ30" s="39"/>
      <c r="BK30" s="39"/>
      <c r="BL30" s="39"/>
      <c r="BM30" s="39">
        <v>411</v>
      </c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0" customFormat="1" ht="18.75" customHeight="1">
      <c r="A31" s="30" t="s">
        <v>85</v>
      </c>
      <c r="B31" s="31">
        <v>29.7</v>
      </c>
      <c r="C31" s="31">
        <f t="shared" si="9"/>
        <v>25.948141205873164</v>
      </c>
      <c r="D31" s="32">
        <v>830.6</v>
      </c>
      <c r="E31" s="32">
        <v>830.6</v>
      </c>
      <c r="F31" s="32">
        <v>4102.3</v>
      </c>
      <c r="G31" s="33">
        <v>2890</v>
      </c>
      <c r="H31" s="33">
        <v>3201</v>
      </c>
      <c r="I31" s="31">
        <v>26</v>
      </c>
      <c r="J31" s="31">
        <v>8.1</v>
      </c>
      <c r="K31" s="31">
        <v>8.1</v>
      </c>
      <c r="L31" s="31">
        <v>40.6</v>
      </c>
      <c r="M31" s="33">
        <v>115</v>
      </c>
      <c r="N31" s="33">
        <v>88</v>
      </c>
      <c r="O31" s="35">
        <v>8471.6</v>
      </c>
      <c r="P31" s="36">
        <v>8019.3</v>
      </c>
      <c r="Q31" s="36"/>
      <c r="R31" s="36">
        <v>9254</v>
      </c>
      <c r="S31" s="36">
        <v>5639</v>
      </c>
      <c r="T31" s="37">
        <v>1500</v>
      </c>
      <c r="U31" s="37">
        <v>296900</v>
      </c>
      <c r="V31" s="37"/>
      <c r="W31" s="37"/>
      <c r="X31" s="37">
        <v>4721</v>
      </c>
      <c r="Y31" s="35">
        <v>5644</v>
      </c>
      <c r="Z31" s="37">
        <v>458</v>
      </c>
      <c r="AA31" s="37"/>
      <c r="AB31" s="37"/>
      <c r="AC31" s="35">
        <v>1158</v>
      </c>
      <c r="AD31" s="37"/>
      <c r="AE31" s="37">
        <v>469</v>
      </c>
      <c r="AF31" s="38">
        <f t="shared" si="8"/>
        <v>415</v>
      </c>
      <c r="AG31" s="37">
        <v>150</v>
      </c>
      <c r="AH31" s="37">
        <v>150</v>
      </c>
      <c r="AI31" s="35">
        <v>115</v>
      </c>
      <c r="AJ31" s="35">
        <v>16715.5</v>
      </c>
      <c r="AK31" s="35">
        <v>5233</v>
      </c>
      <c r="AL31" s="35">
        <v>1913</v>
      </c>
      <c r="AM31" s="35"/>
      <c r="AN31" s="35">
        <v>2750</v>
      </c>
      <c r="AO31" s="35">
        <v>700</v>
      </c>
      <c r="AP31" s="35">
        <v>32107</v>
      </c>
      <c r="AQ31" s="35">
        <v>124</v>
      </c>
      <c r="AR31" s="35">
        <v>8</v>
      </c>
      <c r="AS31" s="35">
        <v>8</v>
      </c>
      <c r="AT31" s="35">
        <v>12</v>
      </c>
      <c r="AU31" s="35">
        <f t="shared" si="10"/>
        <v>8</v>
      </c>
      <c r="AV31" s="35"/>
      <c r="AW31" s="35"/>
      <c r="AX31" s="35">
        <v>3</v>
      </c>
      <c r="AY31" s="35">
        <v>3</v>
      </c>
      <c r="AZ31" s="35">
        <v>1</v>
      </c>
      <c r="BA31" s="35">
        <v>1</v>
      </c>
      <c r="BB31" s="35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s="40" customFormat="1" ht="18.75" customHeight="1">
      <c r="A32" s="30" t="s">
        <v>86</v>
      </c>
      <c r="B32" s="31"/>
      <c r="C32" s="31"/>
      <c r="D32" s="32"/>
      <c r="E32" s="32"/>
      <c r="F32" s="32"/>
      <c r="G32" s="33"/>
      <c r="H32" s="33"/>
      <c r="I32" s="31">
        <v>27</v>
      </c>
      <c r="J32" s="31">
        <v>1.8</v>
      </c>
      <c r="K32" s="31">
        <v>1.8</v>
      </c>
      <c r="L32" s="31">
        <v>9</v>
      </c>
      <c r="M32" s="33">
        <v>37</v>
      </c>
      <c r="N32" s="33">
        <v>37</v>
      </c>
      <c r="O32" s="35"/>
      <c r="P32" s="36"/>
      <c r="Q32" s="36"/>
      <c r="R32" s="36"/>
      <c r="S32" s="36"/>
      <c r="T32" s="37"/>
      <c r="U32" s="37"/>
      <c r="V32" s="37"/>
      <c r="W32" s="37"/>
      <c r="X32" s="37"/>
      <c r="Y32" s="35"/>
      <c r="Z32" s="37"/>
      <c r="AA32" s="37"/>
      <c r="AB32" s="37"/>
      <c r="AC32" s="35"/>
      <c r="AD32" s="37"/>
      <c r="AE32" s="37"/>
      <c r="AF32" s="38"/>
      <c r="AG32" s="37"/>
      <c r="AH32" s="37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s="40" customFormat="1" ht="20.25" customHeight="1">
      <c r="A33" s="30" t="s">
        <v>87</v>
      </c>
      <c r="B33" s="31">
        <v>9.9</v>
      </c>
      <c r="C33" s="31">
        <f>D33/(H33+N33)*100</f>
        <v>0</v>
      </c>
      <c r="D33" s="32"/>
      <c r="E33" s="32"/>
      <c r="F33" s="32"/>
      <c r="G33" s="33">
        <v>66</v>
      </c>
      <c r="H33" s="33"/>
      <c r="I33" s="56">
        <f aca="true" t="shared" si="11" ref="I33:I36">J33/N33*100</f>
        <v>9.666666666666666</v>
      </c>
      <c r="J33" s="56">
        <v>14.5</v>
      </c>
      <c r="K33" s="56">
        <v>14.5</v>
      </c>
      <c r="L33" s="31">
        <v>72</v>
      </c>
      <c r="M33" s="33">
        <v>82</v>
      </c>
      <c r="N33" s="33">
        <v>150</v>
      </c>
      <c r="O33" s="35">
        <v>8604</v>
      </c>
      <c r="P33" s="36">
        <v>5203</v>
      </c>
      <c r="Q33" s="36">
        <v>230</v>
      </c>
      <c r="R33" s="36">
        <v>12185</v>
      </c>
      <c r="S33" s="36">
        <v>3024</v>
      </c>
      <c r="T33" s="37"/>
      <c r="U33" s="37"/>
      <c r="V33" s="37">
        <v>1816</v>
      </c>
      <c r="W33" s="37">
        <v>5448</v>
      </c>
      <c r="X33" s="37">
        <v>20810</v>
      </c>
      <c r="Y33" s="35">
        <v>2471</v>
      </c>
      <c r="Z33" s="37"/>
      <c r="AA33" s="37">
        <v>380</v>
      </c>
      <c r="AB33" s="37"/>
      <c r="AC33" s="35"/>
      <c r="AD33" s="37"/>
      <c r="AE33" s="37">
        <v>3023</v>
      </c>
      <c r="AF33" s="38">
        <f aca="true" t="shared" si="12" ref="AF33:AF35">AG33+AH33+AI33</f>
        <v>3045</v>
      </c>
      <c r="AG33" s="37">
        <v>540</v>
      </c>
      <c r="AH33" s="37">
        <v>2280</v>
      </c>
      <c r="AI33" s="35">
        <v>225</v>
      </c>
      <c r="AJ33" s="35">
        <v>8329</v>
      </c>
      <c r="AK33" s="35">
        <v>4135</v>
      </c>
      <c r="AL33" s="35"/>
      <c r="AM33" s="35"/>
      <c r="AN33" s="35">
        <v>5610</v>
      </c>
      <c r="AO33" s="35">
        <v>2292</v>
      </c>
      <c r="AP33" s="35">
        <v>40250</v>
      </c>
      <c r="AQ33" s="35"/>
      <c r="AR33" s="35">
        <v>4</v>
      </c>
      <c r="AS33" s="35"/>
      <c r="AT33" s="35">
        <v>3</v>
      </c>
      <c r="AU33" s="35"/>
      <c r="AV33" s="35"/>
      <c r="AW33" s="35"/>
      <c r="AX33" s="35"/>
      <c r="AY33" s="35"/>
      <c r="AZ33" s="35"/>
      <c r="BA33" s="35"/>
      <c r="BB33" s="35"/>
      <c r="BC33" s="39">
        <v>15</v>
      </c>
      <c r="BD33" s="39">
        <v>15</v>
      </c>
      <c r="BE33" s="39"/>
      <c r="BF33" s="39"/>
      <c r="BG33" s="39">
        <v>3</v>
      </c>
      <c r="BH33" s="39">
        <v>3</v>
      </c>
      <c r="BI33" s="39"/>
      <c r="BJ33" s="39"/>
      <c r="BK33" s="39">
        <v>14</v>
      </c>
      <c r="BL33" s="39">
        <v>14</v>
      </c>
      <c r="BM33" s="39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s="50" customFormat="1" ht="18.75" customHeight="1">
      <c r="A34" s="43" t="s">
        <v>88</v>
      </c>
      <c r="B34" s="34"/>
      <c r="C34" s="34"/>
      <c r="D34" s="44"/>
      <c r="E34" s="44"/>
      <c r="F34" s="44"/>
      <c r="G34" s="45"/>
      <c r="H34" s="59" t="s">
        <v>89</v>
      </c>
      <c r="I34" s="34">
        <f t="shared" si="11"/>
        <v>21.666666666666668</v>
      </c>
      <c r="J34" s="44">
        <v>1.3</v>
      </c>
      <c r="K34" s="44">
        <v>1</v>
      </c>
      <c r="L34" s="34">
        <v>6.5</v>
      </c>
      <c r="M34" s="45">
        <v>6</v>
      </c>
      <c r="N34" s="45">
        <v>6</v>
      </c>
      <c r="O34" s="46">
        <v>2241</v>
      </c>
      <c r="P34" s="47">
        <v>2201</v>
      </c>
      <c r="Q34" s="47"/>
      <c r="R34" s="47">
        <v>5780</v>
      </c>
      <c r="S34" s="47">
        <v>823</v>
      </c>
      <c r="T34" s="48"/>
      <c r="U34" s="48"/>
      <c r="V34" s="48"/>
      <c r="W34" s="48"/>
      <c r="X34" s="48">
        <v>9871</v>
      </c>
      <c r="Y34" s="46">
        <v>1393</v>
      </c>
      <c r="Z34" s="48"/>
      <c r="AA34" s="48"/>
      <c r="AB34" s="48"/>
      <c r="AC34" s="46"/>
      <c r="AD34" s="48"/>
      <c r="AE34" s="48">
        <v>3275</v>
      </c>
      <c r="AF34" s="38">
        <f t="shared" si="12"/>
        <v>3647</v>
      </c>
      <c r="AG34" s="48">
        <v>1200</v>
      </c>
      <c r="AH34" s="48">
        <v>1692</v>
      </c>
      <c r="AI34" s="46">
        <v>755</v>
      </c>
      <c r="AJ34" s="46">
        <v>2461</v>
      </c>
      <c r="AK34" s="46">
        <v>380</v>
      </c>
      <c r="AL34" s="46"/>
      <c r="AM34" s="46"/>
      <c r="AN34" s="46">
        <v>1291.8</v>
      </c>
      <c r="AO34" s="46">
        <v>449</v>
      </c>
      <c r="AP34" s="46">
        <v>18946</v>
      </c>
      <c r="AQ34" s="46"/>
      <c r="AR34" s="46">
        <v>6</v>
      </c>
      <c r="AS34" s="46">
        <v>2.5</v>
      </c>
      <c r="AT34" s="46"/>
      <c r="AU34" s="46"/>
      <c r="AV34" s="46"/>
      <c r="AW34" s="46"/>
      <c r="AX34" s="46"/>
      <c r="AY34" s="46"/>
      <c r="AZ34" s="46"/>
      <c r="BA34" s="46"/>
      <c r="BB34" s="46"/>
      <c r="BC34" s="49"/>
      <c r="BD34" s="49"/>
      <c r="BE34" s="49"/>
      <c r="BF34" s="49"/>
      <c r="BG34" s="49"/>
      <c r="BH34" s="49"/>
      <c r="BI34" s="49"/>
      <c r="BJ34" s="49"/>
      <c r="BK34" s="49">
        <v>1</v>
      </c>
      <c r="BL34" s="49">
        <v>1</v>
      </c>
      <c r="BM34" s="49">
        <v>333.9</v>
      </c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s="40" customFormat="1" ht="22.5" customHeight="1">
      <c r="A35" s="30" t="s">
        <v>90</v>
      </c>
      <c r="B35" s="31">
        <v>14.9</v>
      </c>
      <c r="C35" s="31">
        <f>D35/H35*100</f>
        <v>21.666666666666668</v>
      </c>
      <c r="D35" s="32">
        <v>13</v>
      </c>
      <c r="E35" s="32">
        <v>11.6</v>
      </c>
      <c r="F35" s="32">
        <v>62.5</v>
      </c>
      <c r="G35" s="33">
        <v>63</v>
      </c>
      <c r="H35" s="33">
        <v>60</v>
      </c>
      <c r="I35" s="31">
        <f t="shared" si="11"/>
        <v>18.07899461400359</v>
      </c>
      <c r="J35" s="31">
        <v>100.7</v>
      </c>
      <c r="K35" s="31">
        <v>98</v>
      </c>
      <c r="L35" s="31">
        <v>503.5</v>
      </c>
      <c r="M35" s="33">
        <v>494</v>
      </c>
      <c r="N35" s="33">
        <v>557</v>
      </c>
      <c r="O35" s="35">
        <v>783</v>
      </c>
      <c r="P35" s="36">
        <v>823</v>
      </c>
      <c r="Q35" s="36">
        <v>59</v>
      </c>
      <c r="R35" s="36">
        <v>350</v>
      </c>
      <c r="S35" s="36">
        <v>48</v>
      </c>
      <c r="T35" s="37">
        <v>120</v>
      </c>
      <c r="U35" s="37">
        <v>10400</v>
      </c>
      <c r="V35" s="37"/>
      <c r="W35" s="37"/>
      <c r="X35" s="37"/>
      <c r="Y35" s="35"/>
      <c r="Z35" s="37"/>
      <c r="AA35" s="37"/>
      <c r="AB35" s="37"/>
      <c r="AC35" s="35">
        <v>480</v>
      </c>
      <c r="AD35" s="37"/>
      <c r="AE35" s="37">
        <v>743</v>
      </c>
      <c r="AF35" s="38">
        <f t="shared" si="12"/>
        <v>728</v>
      </c>
      <c r="AG35" s="37">
        <v>10</v>
      </c>
      <c r="AH35" s="37">
        <v>100</v>
      </c>
      <c r="AI35" s="35">
        <v>618</v>
      </c>
      <c r="AJ35" s="35">
        <v>584</v>
      </c>
      <c r="AK35" s="35"/>
      <c r="AL35" s="35">
        <v>259</v>
      </c>
      <c r="AM35" s="35"/>
      <c r="AN35" s="35"/>
      <c r="AO35" s="35"/>
      <c r="AP35" s="35">
        <v>5300</v>
      </c>
      <c r="AQ35" s="35"/>
      <c r="AR35" s="35">
        <v>5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9"/>
      <c r="BD35" s="39"/>
      <c r="BE35" s="39"/>
      <c r="BF35" s="39"/>
      <c r="BG35" s="39"/>
      <c r="BH35" s="39">
        <v>1</v>
      </c>
      <c r="BI35" s="39">
        <v>1</v>
      </c>
      <c r="BJ35" s="39"/>
      <c r="BK35" s="39"/>
      <c r="BL35" s="39"/>
      <c r="BM35" s="39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s="40" customFormat="1" ht="19.5" customHeight="1">
      <c r="A36" s="30" t="s">
        <v>91</v>
      </c>
      <c r="B36" s="31"/>
      <c r="C36" s="31"/>
      <c r="D36" s="32"/>
      <c r="E36" s="32"/>
      <c r="F36" s="32" t="s">
        <v>92</v>
      </c>
      <c r="G36" s="33"/>
      <c r="H36" s="33"/>
      <c r="I36" s="31">
        <f t="shared" si="11"/>
        <v>14.285714285714285</v>
      </c>
      <c r="J36" s="31">
        <v>5</v>
      </c>
      <c r="K36" s="31">
        <v>5</v>
      </c>
      <c r="L36" s="31">
        <v>25</v>
      </c>
      <c r="M36" s="33">
        <v>35</v>
      </c>
      <c r="N36" s="33">
        <v>35</v>
      </c>
      <c r="O36" s="35"/>
      <c r="P36" s="36"/>
      <c r="Q36" s="36"/>
      <c r="R36" s="36"/>
      <c r="S36" s="36"/>
      <c r="T36" s="37"/>
      <c r="U36" s="37"/>
      <c r="V36" s="37"/>
      <c r="W36" s="37"/>
      <c r="X36" s="37"/>
      <c r="Y36" s="35"/>
      <c r="Z36" s="37"/>
      <c r="AA36" s="37"/>
      <c r="AB36" s="37"/>
      <c r="AC36" s="35"/>
      <c r="AD36" s="37"/>
      <c r="AE36" s="37"/>
      <c r="AF36" s="37"/>
      <c r="AG36" s="37"/>
      <c r="AH36" s="37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9">
        <v>2</v>
      </c>
      <c r="BD36" s="39">
        <v>2</v>
      </c>
      <c r="BE36" s="39"/>
      <c r="BF36" s="39"/>
      <c r="BG36" s="39"/>
      <c r="BH36" s="39"/>
      <c r="BI36" s="39"/>
      <c r="BJ36" s="39"/>
      <c r="BK36" s="39"/>
      <c r="BL36" s="39"/>
      <c r="BM36" s="39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s="40" customFormat="1" ht="18.75" customHeight="1">
      <c r="A37" s="30" t="s">
        <v>93</v>
      </c>
      <c r="B37" s="31"/>
      <c r="C37" s="31"/>
      <c r="D37" s="32"/>
      <c r="E37" s="32"/>
      <c r="F37" s="56"/>
      <c r="G37" s="33"/>
      <c r="H37" s="33"/>
      <c r="I37" s="35"/>
      <c r="J37" s="33"/>
      <c r="K37" s="33"/>
      <c r="L37" s="33"/>
      <c r="M37" s="33"/>
      <c r="N37" s="33"/>
      <c r="O37" s="35">
        <v>622</v>
      </c>
      <c r="P37" s="36">
        <v>572</v>
      </c>
      <c r="Q37" s="36">
        <v>25</v>
      </c>
      <c r="R37" s="36">
        <v>185</v>
      </c>
      <c r="S37" s="36">
        <v>9</v>
      </c>
      <c r="T37" s="37"/>
      <c r="U37" s="37"/>
      <c r="V37" s="37"/>
      <c r="W37" s="37"/>
      <c r="X37" s="37">
        <v>185</v>
      </c>
      <c r="Y37" s="35"/>
      <c r="Z37" s="37"/>
      <c r="AA37" s="37">
        <v>37</v>
      </c>
      <c r="AB37" s="37"/>
      <c r="AC37" s="35"/>
      <c r="AD37" s="37"/>
      <c r="AE37" s="37">
        <v>225</v>
      </c>
      <c r="AF37" s="38">
        <f>AG37+AH37+AI37</f>
        <v>225</v>
      </c>
      <c r="AG37" s="37">
        <v>73</v>
      </c>
      <c r="AH37" s="37">
        <v>152</v>
      </c>
      <c r="AI37" s="35"/>
      <c r="AJ37" s="35">
        <v>100</v>
      </c>
      <c r="AK37" s="35"/>
      <c r="AL37" s="35"/>
      <c r="AM37" s="35"/>
      <c r="AN37" s="35"/>
      <c r="AO37" s="35"/>
      <c r="AP37" s="35">
        <v>10043</v>
      </c>
      <c r="AQ37" s="35"/>
      <c r="AR37" s="35"/>
      <c r="AS37" s="35"/>
      <c r="AT37" s="35">
        <v>23</v>
      </c>
      <c r="AU37" s="35"/>
      <c r="AV37" s="35"/>
      <c r="AW37" s="35"/>
      <c r="AX37" s="35"/>
      <c r="AY37" s="35"/>
      <c r="AZ37" s="35"/>
      <c r="BA37" s="35"/>
      <c r="BB37" s="35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s="40" customFormat="1" ht="18.75" customHeight="1">
      <c r="A38" s="60" t="s">
        <v>94</v>
      </c>
      <c r="B38" s="31"/>
      <c r="C38" s="31"/>
      <c r="D38" s="32"/>
      <c r="E38" s="32"/>
      <c r="F38" s="32"/>
      <c r="G38" s="33"/>
      <c r="H38" s="33"/>
      <c r="I38" s="31">
        <f>J38/N38*100</f>
        <v>24.024390243902438</v>
      </c>
      <c r="J38" s="31">
        <v>19.7</v>
      </c>
      <c r="K38" s="31">
        <v>19</v>
      </c>
      <c r="L38" s="31">
        <v>98.5</v>
      </c>
      <c r="M38" s="33">
        <v>82</v>
      </c>
      <c r="N38" s="33">
        <v>82</v>
      </c>
      <c r="O38" s="35"/>
      <c r="P38" s="36"/>
      <c r="Q38" s="36"/>
      <c r="R38" s="36"/>
      <c r="S38" s="36"/>
      <c r="T38" s="37"/>
      <c r="U38" s="37"/>
      <c r="V38" s="37"/>
      <c r="W38" s="37"/>
      <c r="X38" s="37"/>
      <c r="Y38" s="35"/>
      <c r="Z38" s="37"/>
      <c r="AA38" s="37"/>
      <c r="AB38" s="37"/>
      <c r="AC38" s="35"/>
      <c r="AD38" s="37"/>
      <c r="AE38" s="37"/>
      <c r="AF38" s="37"/>
      <c r="AG38" s="37"/>
      <c r="AH38" s="37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s="1" customFormat="1" ht="18.75" customHeight="1">
      <c r="A39" s="61" t="s">
        <v>95</v>
      </c>
      <c r="B39" s="62"/>
      <c r="C39" s="62"/>
      <c r="D39" s="63"/>
      <c r="E39" s="63"/>
      <c r="F39" s="63"/>
      <c r="G39" s="64" t="s">
        <v>96</v>
      </c>
      <c r="H39" s="64"/>
      <c r="I39" s="64"/>
      <c r="J39" s="64"/>
      <c r="K39" s="64"/>
      <c r="L39" s="64"/>
      <c r="M39" s="64"/>
      <c r="N39" s="64"/>
      <c r="O39" s="65"/>
      <c r="P39" s="66">
        <v>17</v>
      </c>
      <c r="Q39" s="67"/>
      <c r="R39" s="67"/>
      <c r="S39" s="67"/>
      <c r="T39" s="68"/>
      <c r="U39" s="68"/>
      <c r="V39" s="68"/>
      <c r="W39" s="68"/>
      <c r="X39" s="68"/>
      <c r="Y39" s="65"/>
      <c r="Z39" s="68"/>
      <c r="AA39" s="68"/>
      <c r="AB39" s="68"/>
      <c r="AC39" s="65"/>
      <c r="AD39" s="68"/>
      <c r="AE39" s="68"/>
      <c r="AF39" s="68"/>
      <c r="AG39" s="68"/>
      <c r="AH39" s="68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" customFormat="1" ht="17.25" customHeight="1">
      <c r="A40" s="69" t="s">
        <v>97</v>
      </c>
      <c r="B40" s="70">
        <v>22.7</v>
      </c>
      <c r="C40" s="70">
        <f>D40/H40*100</f>
        <v>22.099146949943666</v>
      </c>
      <c r="D40" s="71">
        <f>SUM(D11:D38)</f>
        <v>1373.02</v>
      </c>
      <c r="E40" s="71">
        <f>SUM(E11:E38)</f>
        <v>1361.36</v>
      </c>
      <c r="F40" s="71">
        <f>SUM(F11:F38)</f>
        <v>6808.5</v>
      </c>
      <c r="G40" s="72">
        <f>SUM(G11:G39)</f>
        <v>6120</v>
      </c>
      <c r="H40" s="72">
        <f>SUM(H11:H38)</f>
        <v>6213</v>
      </c>
      <c r="I40" s="70">
        <f>J40/N40*100</f>
        <v>15.051711026615969</v>
      </c>
      <c r="J40" s="73">
        <f>SUM(J11:J39)</f>
        <v>593.79</v>
      </c>
      <c r="K40" s="73">
        <f>SUM(K11:K39)</f>
        <v>559.65</v>
      </c>
      <c r="L40" s="73">
        <f>SUM(L11:L39)</f>
        <v>2765.8</v>
      </c>
      <c r="M40" s="72">
        <f>SUM(M11:M38)</f>
        <v>3839</v>
      </c>
      <c r="N40" s="72">
        <f>SUM(N11:N38)</f>
        <v>3945</v>
      </c>
      <c r="O40" s="72">
        <f>SUM(O11:O39)</f>
        <v>71276.6</v>
      </c>
      <c r="P40" s="72">
        <f>SUM(P11:P39)</f>
        <v>60242.7</v>
      </c>
      <c r="Q40" s="72">
        <f>SUM(Q11:Q38)</f>
        <v>1956</v>
      </c>
      <c r="R40" s="72">
        <f>SUM(R11:R38)</f>
        <v>78874</v>
      </c>
      <c r="S40" s="72">
        <f>SUM(S11:S38)</f>
        <v>30769.52</v>
      </c>
      <c r="T40" s="74">
        <f>SUM(T11:T39)</f>
        <v>4210.5</v>
      </c>
      <c r="U40" s="74">
        <f>SUM(U11:U39)</f>
        <v>350453</v>
      </c>
      <c r="V40" s="74">
        <f>SUM(V11:V39)</f>
        <v>11174</v>
      </c>
      <c r="W40" s="74">
        <f>SUM(W11:W39)</f>
        <v>54833</v>
      </c>
      <c r="X40" s="74">
        <f>SUM(X11:X39)</f>
        <v>105291</v>
      </c>
      <c r="Y40" s="72">
        <f>SUM(Y11:Y39)</f>
        <v>33018.1</v>
      </c>
      <c r="Z40" s="74">
        <f>SUM(Z11:Z39)</f>
        <v>1162</v>
      </c>
      <c r="AA40" s="74">
        <f>SUM(AA11:AA39)</f>
        <v>1218</v>
      </c>
      <c r="AB40" s="74">
        <f>SUM(AB11:AB39)</f>
        <v>208</v>
      </c>
      <c r="AC40" s="74">
        <f>SUM(AC11:AC39)</f>
        <v>3265.6</v>
      </c>
      <c r="AD40" s="74">
        <f>SUM(AD11:AD39)</f>
        <v>213</v>
      </c>
      <c r="AE40" s="74">
        <f>SUM(AE11:AE39)</f>
        <v>22644.5</v>
      </c>
      <c r="AF40" s="74">
        <f>SUM(AF11:AF39)</f>
        <v>21826.6</v>
      </c>
      <c r="AG40" s="74">
        <f>SUM(AG11:AG39)</f>
        <v>5395.7</v>
      </c>
      <c r="AH40" s="74">
        <f>SUM(AH11:AH39)</f>
        <v>10916.4</v>
      </c>
      <c r="AI40" s="74">
        <f>SUM(AI11:AI39)</f>
        <v>5514.5</v>
      </c>
      <c r="AJ40" s="74">
        <f>SUM(AJ11:AJ39)</f>
        <v>102541.4</v>
      </c>
      <c r="AK40" s="74">
        <f>SUM(AK11:AK39)</f>
        <v>31686.6</v>
      </c>
      <c r="AL40" s="74">
        <f>SUM(AL11:AL39)</f>
        <v>4704</v>
      </c>
      <c r="AM40" s="74">
        <f>SUM(AM11:AM39)</f>
        <v>250</v>
      </c>
      <c r="AN40" s="74">
        <f>SUM(AN11:AN39)</f>
        <v>12671.8</v>
      </c>
      <c r="AO40" s="74">
        <f>SUM(AO11:AO39)</f>
        <v>3891</v>
      </c>
      <c r="AP40" s="74">
        <f>SUM(AP11:AP39)</f>
        <v>279415.5</v>
      </c>
      <c r="AQ40" s="74">
        <f>SUM(AQ11:AQ39)</f>
        <v>630</v>
      </c>
      <c r="AR40" s="74">
        <f>SUM(AR11:AR39)</f>
        <v>2699.3</v>
      </c>
      <c r="AS40" s="74">
        <f>SUM(AS11:AS39)</f>
        <v>1231.5</v>
      </c>
      <c r="AT40" s="74">
        <f>SUM(AT11:AT39)</f>
        <v>1637.2</v>
      </c>
      <c r="AU40" s="74">
        <f>SUM(AU11:AU39)</f>
        <v>379.7</v>
      </c>
      <c r="AV40" s="74"/>
      <c r="AW40" s="74"/>
      <c r="AX40" s="74"/>
      <c r="AY40" s="74"/>
      <c r="AZ40" s="74"/>
      <c r="BA40" s="74"/>
      <c r="BB40" s="74"/>
      <c r="BC40" s="74">
        <v>120</v>
      </c>
      <c r="BD40" s="74">
        <f>SUM(BD11:BD39)</f>
        <v>27</v>
      </c>
      <c r="BE40" s="74">
        <v>100</v>
      </c>
      <c r="BF40" s="74">
        <f>SUM(BF11:BF39)</f>
        <v>3</v>
      </c>
      <c r="BG40" s="74">
        <v>70</v>
      </c>
      <c r="BH40" s="74">
        <f>SUM(BH11:BH39)</f>
        <v>9</v>
      </c>
      <c r="BI40" s="74">
        <v>70</v>
      </c>
      <c r="BJ40" s="74">
        <f>SUM(BJ11:BJ39)</f>
        <v>2</v>
      </c>
      <c r="BK40" s="74">
        <v>60</v>
      </c>
      <c r="BL40" s="74">
        <f>SUM(BL11:BL39)</f>
        <v>24</v>
      </c>
      <c r="BM40" s="74">
        <f>SUM(BM11:BM39)</f>
        <v>1425.9</v>
      </c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1" customFormat="1" ht="29.25" customHeight="1">
      <c r="A41" s="15" t="s">
        <v>98</v>
      </c>
      <c r="B41" s="8"/>
      <c r="C41" s="8"/>
      <c r="D41" s="8"/>
      <c r="E41" s="8"/>
      <c r="F41" s="8"/>
      <c r="G41" s="75"/>
      <c r="H41" s="75"/>
      <c r="I41" s="75"/>
      <c r="J41" s="75"/>
      <c r="K41" s="75"/>
      <c r="L41" s="75"/>
      <c r="M41" s="75"/>
      <c r="N41" s="75"/>
      <c r="O41" s="76"/>
      <c r="P41" s="76">
        <f>P40/O40</f>
        <v>0.8451960390927736</v>
      </c>
      <c r="Q41" s="76"/>
      <c r="R41" s="76"/>
      <c r="S41" s="76"/>
      <c r="T41" s="77"/>
      <c r="U41" s="77"/>
      <c r="V41" s="77"/>
      <c r="W41" s="77"/>
      <c r="X41" s="77"/>
      <c r="Y41" s="78"/>
      <c r="Z41" s="77"/>
      <c r="AA41" s="77"/>
      <c r="AB41" s="77"/>
      <c r="AC41" s="78"/>
      <c r="AD41" s="77"/>
      <c r="AE41" s="77"/>
      <c r="AF41" s="77">
        <f>AF40/AE40</f>
        <v>0.9638808540705248</v>
      </c>
      <c r="AG41" s="77"/>
      <c r="AH41" s="77"/>
      <c r="AI41" s="77"/>
      <c r="AJ41" s="77"/>
      <c r="AK41" s="77">
        <f>AK40/AJ40</f>
        <v>0.30901274997220635</v>
      </c>
      <c r="AL41" s="77"/>
      <c r="AM41" s="77"/>
      <c r="AN41" s="77"/>
      <c r="AO41" s="77">
        <f>AO40/AN40</f>
        <v>0.30705977051405486</v>
      </c>
      <c r="AP41" s="77"/>
      <c r="AQ41" s="77"/>
      <c r="AR41" s="77"/>
      <c r="AS41" s="79">
        <f>AS40/AR40</f>
        <v>0.45622939280554214</v>
      </c>
      <c r="AT41" s="77"/>
      <c r="AU41" s="79">
        <f>AU40/AT40</f>
        <v>0.23192035182018078</v>
      </c>
      <c r="AV41" s="77"/>
      <c r="AW41" s="77"/>
      <c r="AX41" s="77"/>
      <c r="AY41" s="77"/>
      <c r="AZ41" s="77"/>
      <c r="BA41" s="77"/>
      <c r="BB41" s="77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88" customFormat="1" ht="17.25" customHeight="1">
      <c r="A42" s="81" t="s">
        <v>99</v>
      </c>
      <c r="B42" s="62">
        <v>22.7</v>
      </c>
      <c r="C42" s="82"/>
      <c r="D42" s="82">
        <v>1391.5</v>
      </c>
      <c r="E42" s="82">
        <v>1376.9</v>
      </c>
      <c r="F42" s="82">
        <v>5468.7</v>
      </c>
      <c r="G42" s="83">
        <v>6120</v>
      </c>
      <c r="H42" s="83"/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5">
        <v>72971</v>
      </c>
      <c r="P42" s="85">
        <v>49913</v>
      </c>
      <c r="Q42" s="85">
        <v>1353</v>
      </c>
      <c r="R42" s="85">
        <v>70967</v>
      </c>
      <c r="S42" s="85">
        <v>19666</v>
      </c>
      <c r="T42" s="86">
        <v>971</v>
      </c>
      <c r="U42" s="86">
        <v>2311</v>
      </c>
      <c r="V42" s="86">
        <v>0</v>
      </c>
      <c r="W42" s="86">
        <v>0</v>
      </c>
      <c r="X42" s="86">
        <v>70651</v>
      </c>
      <c r="Y42" s="84">
        <v>53218</v>
      </c>
      <c r="Z42" s="86">
        <v>661</v>
      </c>
      <c r="AA42" s="86">
        <v>2782</v>
      </c>
      <c r="AB42" s="86">
        <v>0</v>
      </c>
      <c r="AC42" s="84">
        <v>3370</v>
      </c>
      <c r="AD42" s="86">
        <v>1613</v>
      </c>
      <c r="AE42" s="86">
        <v>33669</v>
      </c>
      <c r="AF42" s="86">
        <v>27485</v>
      </c>
      <c r="AG42" s="86">
        <v>7287</v>
      </c>
      <c r="AH42" s="86">
        <v>13451</v>
      </c>
      <c r="AI42" s="86">
        <v>6747</v>
      </c>
      <c r="AJ42" s="86">
        <v>75122</v>
      </c>
      <c r="AK42" s="86">
        <v>26808</v>
      </c>
      <c r="AL42" s="86"/>
      <c r="AM42" s="86"/>
      <c r="AN42" s="86">
        <v>8673</v>
      </c>
      <c r="AO42" s="86">
        <v>840</v>
      </c>
      <c r="AP42" s="86">
        <v>301071</v>
      </c>
      <c r="AQ42" s="86">
        <v>0</v>
      </c>
      <c r="AR42" s="86">
        <v>3130</v>
      </c>
      <c r="AS42" s="86">
        <v>836.5</v>
      </c>
      <c r="AT42" s="86">
        <v>1522</v>
      </c>
      <c r="AU42" s="86">
        <v>251</v>
      </c>
      <c r="AV42" s="86"/>
      <c r="AW42" s="86"/>
      <c r="AX42" s="86">
        <v>8</v>
      </c>
      <c r="AY42" s="86">
        <v>28</v>
      </c>
      <c r="AZ42" s="86">
        <v>5</v>
      </c>
      <c r="BA42" s="86"/>
      <c r="BB42" s="86">
        <v>0</v>
      </c>
      <c r="BC42" s="87">
        <v>0</v>
      </c>
      <c r="BD42" s="87">
        <v>0</v>
      </c>
      <c r="BE42" s="87">
        <v>0</v>
      </c>
      <c r="BF42" s="87">
        <v>0</v>
      </c>
      <c r="BG42" s="87">
        <v>0</v>
      </c>
      <c r="BH42" s="87">
        <v>0</v>
      </c>
      <c r="BI42" s="87">
        <v>0</v>
      </c>
      <c r="BJ42" s="87">
        <v>0</v>
      </c>
      <c r="BK42" s="87">
        <v>0</v>
      </c>
      <c r="BL42" s="87">
        <v>0</v>
      </c>
      <c r="BM42" s="87">
        <v>1388</v>
      </c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88" customFormat="1" ht="15.75" customHeight="1">
      <c r="A43" s="89"/>
      <c r="B43" s="90" t="s">
        <v>100</v>
      </c>
      <c r="C43" s="90"/>
      <c r="D43" s="90"/>
      <c r="E43" s="90"/>
      <c r="F43" s="90"/>
      <c r="G43" s="91"/>
      <c r="H43" s="91"/>
      <c r="I43" s="6" t="s">
        <v>101</v>
      </c>
      <c r="J43" s="6"/>
      <c r="K43" s="6"/>
      <c r="L43" s="6"/>
      <c r="M43" s="6"/>
      <c r="N43" s="6"/>
      <c r="O43" s="6"/>
      <c r="P43" s="29"/>
      <c r="Q43" s="29"/>
      <c r="R43" s="29"/>
      <c r="S43" s="29"/>
      <c r="T43" s="29"/>
      <c r="U43" s="29"/>
      <c r="V43" s="29"/>
      <c r="W43" s="29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" customFormat="1" ht="16.5" customHeigh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3:256" s="1" customFormat="1" ht="14.25" customHeight="1">
      <c r="C45" s="2"/>
      <c r="AS45" s="3"/>
      <c r="AU45" s="3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3:256" s="1" customFormat="1" ht="14.25" customHeight="1">
      <c r="C46" s="2"/>
      <c r="AS46" s="3"/>
      <c r="AU46" s="3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</sheetData>
  <sheetProtection selectLockedCells="1" selectUnlockedCells="1"/>
  <mergeCells count="64">
    <mergeCell ref="A3:N3"/>
    <mergeCell ref="A4:A10"/>
    <mergeCell ref="B4:N4"/>
    <mergeCell ref="O4:S4"/>
    <mergeCell ref="T4:U9"/>
    <mergeCell ref="V4:W9"/>
    <mergeCell ref="Y4:Y6"/>
    <mergeCell ref="Z4:Z9"/>
    <mergeCell ref="AB4:AB7"/>
    <mergeCell ref="AC4:AC9"/>
    <mergeCell ref="AD4:AD9"/>
    <mergeCell ref="AE4:AI7"/>
    <mergeCell ref="AJ4:AK8"/>
    <mergeCell ref="AL4:AM8"/>
    <mergeCell ref="AN4:AO8"/>
    <mergeCell ref="AP4:AQ8"/>
    <mergeCell ref="AR4:AS8"/>
    <mergeCell ref="AT4:BB8"/>
    <mergeCell ref="BC4:BL5"/>
    <mergeCell ref="BM4:BM9"/>
    <mergeCell ref="B5:I5"/>
    <mergeCell ref="J5:N5"/>
    <mergeCell ref="O5:Q6"/>
    <mergeCell ref="R5:S9"/>
    <mergeCell ref="B6:C6"/>
    <mergeCell ref="D6:D9"/>
    <mergeCell ref="E6:E9"/>
    <mergeCell ref="F6:F9"/>
    <mergeCell ref="G6:H7"/>
    <mergeCell ref="I6:I7"/>
    <mergeCell ref="J6:J9"/>
    <mergeCell ref="K6:K9"/>
    <mergeCell ref="L6:L9"/>
    <mergeCell ref="M6:N7"/>
    <mergeCell ref="BC6:BL7"/>
    <mergeCell ref="B7:B9"/>
    <mergeCell ref="C7:C9"/>
    <mergeCell ref="O7:O9"/>
    <mergeCell ref="P7:P9"/>
    <mergeCell ref="Q7:Q9"/>
    <mergeCell ref="X7:X9"/>
    <mergeCell ref="Y7:Y9"/>
    <mergeCell ref="G8:G9"/>
    <mergeCell ref="H8:H9"/>
    <mergeCell ref="I8:I9"/>
    <mergeCell ref="M8:M9"/>
    <mergeCell ref="N8:N9"/>
    <mergeCell ref="AA8:AA9"/>
    <mergeCell ref="AB8:AB9"/>
    <mergeCell ref="AE8:AE9"/>
    <mergeCell ref="AF8:AF9"/>
    <mergeCell ref="AG8:AG9"/>
    <mergeCell ref="AH8:AH9"/>
    <mergeCell ref="AI8:AI9"/>
    <mergeCell ref="BC8:BD8"/>
    <mergeCell ref="BE8:BF8"/>
    <mergeCell ref="BG8:BH8"/>
    <mergeCell ref="BI8:BJ8"/>
    <mergeCell ref="BK8:BL8"/>
    <mergeCell ref="AA10:AB10"/>
    <mergeCell ref="G42:H42"/>
    <mergeCell ref="M42:N42"/>
    <mergeCell ref="I43:O43"/>
    <mergeCell ref="B44:G44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56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3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2024-05-03T00:35:12Z</cp:lastPrinted>
  <dcterms:created xsi:type="dcterms:W3CDTF">2021-08-09T00:53:39Z</dcterms:created>
  <dcterms:modified xsi:type="dcterms:W3CDTF">2024-05-06T00:24:42Z</dcterms:modified>
  <cp:category/>
  <cp:version/>
  <cp:contentType/>
  <cp:contentStatus/>
  <cp:revision>7940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