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Отдел сельского хозяйства\Общая отдела\СВОДКИ  СХ\СВОДКИ 2021\07_июль\"/>
    </mc:Choice>
  </mc:AlternateContent>
  <bookViews>
    <workbookView xWindow="0" yWindow="0" windowWidth="28800" windowHeight="11400" tabRatio="500"/>
  </bookViews>
  <sheets>
    <sheet name="июль 2021" sheetId="1" r:id="rId1"/>
    <sheet name="Лист1" sheetId="2" r:id="rId2"/>
  </sheets>
  <externalReferences>
    <externalReference r:id="rId3"/>
  </externalReferences>
  <definedNames>
    <definedName name="Print_Area_0" localSheetId="0">'июль 2021'!$D$1:$CI$42</definedName>
    <definedName name="Print_Area_0_0" localSheetId="0">'июль 2021'!$A$1:$AW$42</definedName>
    <definedName name="_xlnm.Print_Titles" localSheetId="0">'июль 2021'!$A:$A,'июль 2021'!$3:$8</definedName>
    <definedName name="_xlnm.Print_Area" localSheetId="0">'июль 2021'!$A$1:$CI$42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X39" i="1" l="1"/>
  <c r="AO38" i="1"/>
  <c r="AN38" i="1"/>
  <c r="AU29" i="1"/>
  <c r="AO35" i="1"/>
  <c r="AU31" i="1"/>
  <c r="AO31" i="1"/>
  <c r="AR13" i="1"/>
  <c r="AI19" i="1"/>
  <c r="AJ19" i="1"/>
  <c r="AO27" i="1"/>
  <c r="AR27" i="1"/>
  <c r="AU27" i="1"/>
  <c r="W38" i="1"/>
  <c r="V38" i="1"/>
  <c r="AT38" i="1" l="1"/>
  <c r="AS38" i="1"/>
  <c r="AH38" i="1"/>
  <c r="AU38" i="1" l="1"/>
  <c r="AJ29" i="1"/>
  <c r="AI29" i="1"/>
  <c r="AL29" i="1" s="1"/>
  <c r="AR29" i="1"/>
  <c r="AO21" i="1"/>
  <c r="AR21" i="1"/>
  <c r="AU21" i="1"/>
  <c r="AU35" i="1"/>
  <c r="AU19" i="1"/>
  <c r="AU32" i="1"/>
  <c r="BD21" i="1" l="1"/>
  <c r="CI38" i="1"/>
  <c r="CH38" i="1"/>
  <c r="CG38" i="1"/>
  <c r="CF38" i="1"/>
  <c r="CE38" i="1"/>
  <c r="CC38" i="1"/>
  <c r="CB38" i="1"/>
  <c r="CD38" i="1" s="1"/>
  <c r="CA38" i="1"/>
  <c r="BZ38" i="1"/>
  <c r="BY38" i="1"/>
  <c r="BW38" i="1"/>
  <c r="BV38" i="1"/>
  <c r="BU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B38" i="1"/>
  <c r="AZ38" i="1"/>
  <c r="AY38" i="1"/>
  <c r="AY39" i="1" s="1"/>
  <c r="AX38" i="1"/>
  <c r="AW38" i="1"/>
  <c r="AV38" i="1"/>
  <c r="AQ38" i="1"/>
  <c r="AP38" i="1"/>
  <c r="AM38" i="1"/>
  <c r="AK38" i="1"/>
  <c r="AD38" i="1"/>
  <c r="AC38" i="1"/>
  <c r="AB38" i="1"/>
  <c r="AA38" i="1"/>
  <c r="Z38" i="1"/>
  <c r="Y38" i="1"/>
  <c r="X38" i="1"/>
  <c r="U38" i="1"/>
  <c r="S38" i="1"/>
  <c r="S39" i="1" s="1"/>
  <c r="R38" i="1"/>
  <c r="Q38" i="1"/>
  <c r="P38" i="1"/>
  <c r="O38" i="1"/>
  <c r="N38" i="1"/>
  <c r="M38" i="1"/>
  <c r="O39" i="1" s="1"/>
  <c r="L38" i="1"/>
  <c r="K38" i="1"/>
  <c r="J38" i="1"/>
  <c r="I38" i="1"/>
  <c r="K39" i="1" s="1"/>
  <c r="H38" i="1"/>
  <c r="G38" i="1"/>
  <c r="F38" i="1"/>
  <c r="E38" i="1"/>
  <c r="D38" i="1"/>
  <c r="CD35" i="1"/>
  <c r="BX35" i="1"/>
  <c r="BT35" i="1"/>
  <c r="BD35" i="1"/>
  <c r="BE35" i="1" s="1"/>
  <c r="BC35" i="1"/>
  <c r="AR35" i="1"/>
  <c r="AJ35" i="1"/>
  <c r="AI35" i="1"/>
  <c r="CD33" i="1"/>
  <c r="C33" i="1"/>
  <c r="CD32" i="1"/>
  <c r="AR32" i="1"/>
  <c r="AO32" i="1"/>
  <c r="AJ32" i="1"/>
  <c r="AI32" i="1"/>
  <c r="CD31" i="1"/>
  <c r="BD31" i="1"/>
  <c r="BE31" i="1" s="1"/>
  <c r="BC31" i="1"/>
  <c r="AR31" i="1"/>
  <c r="AJ31" i="1"/>
  <c r="AI31" i="1"/>
  <c r="C31" i="1"/>
  <c r="C30" i="1"/>
  <c r="C29" i="1"/>
  <c r="CD28" i="1"/>
  <c r="BD28" i="1"/>
  <c r="BC28" i="1"/>
  <c r="BA28" i="1"/>
  <c r="AR28" i="1"/>
  <c r="AJ28" i="1"/>
  <c r="AI28" i="1"/>
  <c r="C28" i="1"/>
  <c r="CD27" i="1"/>
  <c r="AJ27" i="1"/>
  <c r="AI27" i="1"/>
  <c r="AL27" i="1" s="1"/>
  <c r="CD25" i="1"/>
  <c r="CD24" i="1"/>
  <c r="BD24" i="1"/>
  <c r="BC24" i="1"/>
  <c r="BA24" i="1"/>
  <c r="C23" i="1"/>
  <c r="CD22" i="1"/>
  <c r="C22" i="1"/>
  <c r="BX21" i="1"/>
  <c r="BT21" i="1"/>
  <c r="BC21" i="1"/>
  <c r="BA21" i="1"/>
  <c r="AJ21" i="1"/>
  <c r="AI21" i="1"/>
  <c r="C21" i="1"/>
  <c r="AR19" i="1"/>
  <c r="CD18" i="1"/>
  <c r="AR18" i="1"/>
  <c r="AL18" i="1"/>
  <c r="AJ18" i="1"/>
  <c r="AI18" i="1"/>
  <c r="CD15" i="1"/>
  <c r="C15" i="1"/>
  <c r="CD13" i="1"/>
  <c r="AR10" i="1"/>
  <c r="AJ10" i="1"/>
  <c r="AI10" i="1"/>
  <c r="C10" i="1"/>
  <c r="CD9" i="1"/>
  <c r="BE9" i="1"/>
  <c r="BC9" i="1"/>
  <c r="AR9" i="1"/>
  <c r="AO9" i="1"/>
  <c r="AJ9" i="1"/>
  <c r="AL9" i="1" s="1"/>
  <c r="AI9" i="1"/>
  <c r="BX38" i="1" l="1"/>
  <c r="BT38" i="1"/>
  <c r="AL19" i="1"/>
  <c r="C38" i="1"/>
  <c r="AL28" i="1"/>
  <c r="BE28" i="1"/>
  <c r="BC38" i="1"/>
  <c r="BC39" i="1" s="1"/>
  <c r="BE21" i="1"/>
  <c r="AL21" i="1"/>
  <c r="AL35" i="1"/>
  <c r="BA38" i="1"/>
  <c r="AL32" i="1"/>
  <c r="AI38" i="1"/>
  <c r="AI39" i="1" s="1"/>
  <c r="BE24" i="1"/>
  <c r="AL10" i="1"/>
  <c r="AB39" i="1"/>
  <c r="AL31" i="1"/>
  <c r="AJ38" i="1"/>
  <c r="BD38" i="1"/>
  <c r="CC39" i="1"/>
  <c r="BE38" i="1" l="1"/>
  <c r="AL38" i="1"/>
  <c r="AR38" i="1" s="1"/>
</calcChain>
</file>

<file path=xl/sharedStrings.xml><?xml version="1.0" encoding="utf-8"?>
<sst xmlns="http://schemas.openxmlformats.org/spreadsheetml/2006/main" count="236" uniqueCount="102">
  <si>
    <t>ИНФОРМАЦИЯ</t>
  </si>
  <si>
    <t>НАИМЕНОВАНИЕ МУНИЦИПАЛЬНЫХ ОБРАЗОВАНИЙ</t>
  </si>
  <si>
    <t>МОЛОКО</t>
  </si>
  <si>
    <r>
      <rPr>
        <b/>
        <sz val="12"/>
        <rFont val="Times New Roman"/>
        <family val="1"/>
        <charset val="204"/>
      </rPr>
      <t xml:space="preserve">Поголовье  </t>
    </r>
    <r>
      <rPr>
        <sz val="12"/>
        <rFont val="Times New Roman"/>
        <family val="1"/>
        <charset val="204"/>
      </rPr>
      <t>(факт)</t>
    </r>
    <r>
      <rPr>
        <b/>
        <sz val="12"/>
        <rFont val="Times New Roman"/>
        <family val="1"/>
        <charset val="204"/>
      </rPr>
      <t xml:space="preserve"> </t>
    </r>
  </si>
  <si>
    <t>Заготовка кормов</t>
  </si>
  <si>
    <t>солома</t>
  </si>
  <si>
    <t>Уборка ранних зерновых</t>
  </si>
  <si>
    <t>Внесение минеральных удобрений</t>
  </si>
  <si>
    <t>Уборка картофеля</t>
  </si>
  <si>
    <t>Уборка овощей</t>
  </si>
  <si>
    <t>Овощи</t>
  </si>
  <si>
    <t>Закрытый грунт</t>
  </si>
  <si>
    <t>Комбайны</t>
  </si>
  <si>
    <t>Обработка гербицидами</t>
  </si>
  <si>
    <t>Внесение органических удобрений</t>
  </si>
  <si>
    <t>Известкование</t>
  </si>
  <si>
    <t>Ввод залежи</t>
  </si>
  <si>
    <t>Надой на 1  фуражную корову</t>
  </si>
  <si>
    <t>Валовой надой</t>
  </si>
  <si>
    <t>Сдача в зачете</t>
  </si>
  <si>
    <t>Валовой надой с начала месяца (нарастающий)</t>
  </si>
  <si>
    <t>2020 г</t>
  </si>
  <si>
    <t>2021 г</t>
  </si>
  <si>
    <t>сено</t>
  </si>
  <si>
    <t>сенаж</t>
  </si>
  <si>
    <t>силос</t>
  </si>
  <si>
    <t>Всего, в том числе:</t>
  </si>
  <si>
    <t>пшеница</t>
  </si>
  <si>
    <t>ячмень</t>
  </si>
  <si>
    <t>овес</t>
  </si>
  <si>
    <t>Капуста</t>
  </si>
  <si>
    <t>Огурцы</t>
  </si>
  <si>
    <t>Томаты</t>
  </si>
  <si>
    <t>Свекла</t>
  </si>
  <si>
    <t>Морковь</t>
  </si>
  <si>
    <t>Лук</t>
  </si>
  <si>
    <t>Прочие</t>
  </si>
  <si>
    <t>план</t>
  </si>
  <si>
    <t>скошено</t>
  </si>
  <si>
    <t>заготовлено</t>
  </si>
  <si>
    <t>в т.ч. для ЛПХ</t>
  </si>
  <si>
    <t>убрано</t>
  </si>
  <si>
    <t>в т.ч. в упаковке</t>
  </si>
  <si>
    <t>намолочено</t>
  </si>
  <si>
    <t>в т.ч. пророщенное</t>
  </si>
  <si>
    <t>урожайность</t>
  </si>
  <si>
    <t>собрано</t>
  </si>
  <si>
    <t>всего</t>
  </si>
  <si>
    <t>огурцы</t>
  </si>
  <si>
    <t>томаты</t>
  </si>
  <si>
    <t>прочие</t>
  </si>
  <si>
    <t>наличие</t>
  </si>
  <si>
    <t>исправ
но</t>
  </si>
  <si>
    <t>находятся в ремонте</t>
  </si>
  <si>
    <t>кг</t>
  </si>
  <si>
    <t>ц</t>
  </si>
  <si>
    <t>голов</t>
  </si>
  <si>
    <t>тонн</t>
  </si>
  <si>
    <t>га</t>
  </si>
  <si>
    <t>ц/га</t>
  </si>
  <si>
    <t>ед.</t>
  </si>
  <si>
    <t>Анучинский</t>
  </si>
  <si>
    <t>г. Артем</t>
  </si>
  <si>
    <t xml:space="preserve">  </t>
  </si>
  <si>
    <t>Дальнегорский</t>
  </si>
  <si>
    <t>г.Дальнереченск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</si>
  <si>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</si>
  <si>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</si>
  <si>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</si>
  <si>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</si>
  <si>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</si>
  <si>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</si>
  <si>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</si>
  <si>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</si>
  <si>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>Октябрьский</t>
  </si>
  <si>
    <t>Ольгинский</t>
  </si>
  <si>
    <t>г. Партизанск</t>
  </si>
  <si>
    <t>Партизанский</t>
  </si>
  <si>
    <t xml:space="preserve"> </t>
  </si>
  <si>
    <t>Пограничный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</si>
  <si>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</si>
  <si>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</si>
  <si>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</si>
  <si>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</si>
  <si>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</si>
  <si>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</si>
  <si>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</si>
  <si>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</si>
  <si>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</si>
  <si>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</si>
  <si>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</si>
  <si>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</si>
  <si>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</si>
  <si>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</si>
  <si>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</si>
  <si>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</si>
  <si>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</si>
  <si>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Начальник отдела</t>
  </si>
  <si>
    <t>С.А. Калашникова</t>
  </si>
  <si>
    <t>Калашникова</t>
  </si>
  <si>
    <t>о ходе сельскохозяйственных работ по районам Приморского края на 28 июля 2021 года</t>
  </si>
  <si>
    <t>Было на 27.07.2020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</si>
</sst>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;[Red]0.0"/>
    <numFmt numFmtId="166" formatCode="0;[Red]0"/>
    <numFmt numFmtId="167" formatCode="0.0%"/>
  </numFmts>
  <fonts count="29" x14ac:knownFonts="1">
    <font>
      <sz val="10"/>
      <name val="Times New Roman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1"/>
    </font>
    <font>
      <b/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9"/>
      <name val="Times New Roman"/>
      <family val="1"/>
      <charset val="1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sz val="13"/>
      <name val="Times New Roman"/>
      <family val="1"/>
      <charset val="1"/>
    </font>
    <font>
      <sz val="13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4"/>
      <name val="Times New Roman"/>
      <family val="1"/>
      <charset val="1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15" fillId="0" borderId="2" xfId="1" applyNumberFormat="1" applyFont="1" applyBorder="1" applyAlignment="1">
      <alignment horizontal="center" vertical="center"/>
    </xf>
    <xf numFmtId="165" fontId="15" fillId="0" borderId="2" xfId="1" applyNumberFormat="1" applyFont="1" applyBorder="1" applyAlignment="1">
      <alignment horizontal="center" vertical="center"/>
    </xf>
    <xf numFmtId="1" fontId="16" fillId="0" borderId="2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left" vertical="top" wrapText="1"/>
    </xf>
    <xf numFmtId="1" fontId="5" fillId="0" borderId="2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top" wrapText="1"/>
    </xf>
    <xf numFmtId="164" fontId="16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6" fontId="20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top" wrapText="1"/>
    </xf>
    <xf numFmtId="0" fontId="16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167" fontId="15" fillId="0" borderId="6" xfId="1" applyNumberFormat="1" applyFon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6" fillId="0" borderId="0" xfId="0" applyFont="1"/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6" fillId="0" borderId="2" xfId="1" applyFont="1" applyFill="1" applyBorder="1" applyAlignment="1">
      <alignment horizontal="left" vertical="top" wrapText="1"/>
    </xf>
    <xf numFmtId="164" fontId="15" fillId="0" borderId="2" xfId="1" applyNumberFormat="1" applyFont="1" applyFill="1" applyBorder="1" applyAlignment="1">
      <alignment horizontal="center" vertical="center"/>
    </xf>
    <xf numFmtId="165" fontId="15" fillId="0" borderId="2" xfId="1" applyNumberFormat="1" applyFont="1" applyFill="1" applyBorder="1" applyAlignment="1">
      <alignment horizontal="center" vertical="center"/>
    </xf>
    <xf numFmtId="1" fontId="16" fillId="0" borderId="2" xfId="1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15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" fontId="17" fillId="0" borderId="2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1" fontId="19" fillId="0" borderId="2" xfId="1" applyNumberFormat="1" applyFon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166" fontId="20" fillId="0" borderId="2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/>
    </xf>
    <xf numFmtId="166" fontId="18" fillId="0" borderId="2" xfId="0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left" vertical="center" wrapText="1"/>
    </xf>
    <xf numFmtId="164" fontId="17" fillId="0" borderId="2" xfId="1" applyNumberFormat="1" applyFont="1" applyFill="1" applyBorder="1" applyAlignment="1">
      <alignment horizontal="center" vertical="center"/>
    </xf>
    <xf numFmtId="164" fontId="18" fillId="0" borderId="2" xfId="1" applyNumberFormat="1" applyFont="1" applyFill="1" applyBorder="1" applyAlignment="1">
      <alignment horizontal="center" vertical="center"/>
    </xf>
    <xf numFmtId="165" fontId="18" fillId="0" borderId="2" xfId="1" applyNumberFormat="1" applyFont="1" applyFill="1" applyBorder="1" applyAlignment="1">
      <alignment horizontal="center" vertical="center"/>
    </xf>
    <xf numFmtId="1" fontId="20" fillId="0" borderId="2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164" fontId="8" fillId="0" borderId="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6" fillId="0" borderId="2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2" xfId="1" applyFont="1" applyFill="1" applyBorder="1" applyAlignment="1">
      <alignment horizontal="left" vertical="top" wrapText="1"/>
    </xf>
    <xf numFmtId="0" fontId="15" fillId="0" borderId="0" xfId="1" applyFont="1" applyFill="1"/>
    <xf numFmtId="0" fontId="22" fillId="0" borderId="0" xfId="0" applyFont="1" applyFill="1" applyAlignment="1">
      <alignment horizontal="center"/>
    </xf>
    <xf numFmtId="4" fontId="15" fillId="0" borderId="2" xfId="1" applyNumberFormat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9;&#1077;&#1083;&#1100;&#1089;&#1082;&#1086;&#1075;&#1086;%20&#1093;&#1086;&#1079;&#1103;&#1081;&#1089;&#1090;&#1074;&#1072;/&#1054;&#1073;&#1097;&#1072;&#1103;%20&#1086;&#1090;&#1076;&#1077;&#1083;&#1072;/&#1057;&#1042;&#1054;&#1044;&#1050;&#1048;%20%20&#1057;&#1061;/&#1057;&#1042;&#1054;&#1044;&#1050;&#1048;%202020/07_&#1080;&#1102;&#1083;&#1100;/27%20&#1080;&#1102;&#1083;&#1103;%202020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я 2020"/>
      <sheetName val="Лист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tabSelected="1" view="pageBreakPreview" zoomScale="70" zoomScaleNormal="70" zoomScaleSheetLayoutView="70" zoomScalePageLayoutView="8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CH27" sqref="CH27"/>
    </sheetView>
  </sheetViews>
  <sheetFormatPr defaultColWidth="5.6640625" defaultRowHeight="12.75" x14ac:dyDescent="0.2"/>
  <cols>
    <col min="1" max="1" width="24.6640625" style="1" customWidth="1"/>
    <col min="2" max="2" width="7.6640625" style="1" customWidth="1"/>
    <col min="3" max="3" width="7.83203125" style="2" customWidth="1"/>
    <col min="4" max="5" width="10.5" style="1" customWidth="1"/>
    <col min="6" max="6" width="17.83203125" style="1" customWidth="1"/>
    <col min="7" max="7" width="11.33203125" style="1" customWidth="1"/>
    <col min="8" max="8" width="12.5" style="1" customWidth="1"/>
    <col min="9" max="21" width="11.33203125" style="1" hidden="1" customWidth="1"/>
    <col min="22" max="22" width="10.1640625" style="1" customWidth="1"/>
    <col min="23" max="23" width="10.6640625" style="1" customWidth="1"/>
    <col min="24" max="25" width="14" style="1" customWidth="1"/>
    <col min="26" max="26" width="12.5" style="1" customWidth="1"/>
    <col min="27" max="27" width="10.1640625" style="1" customWidth="1"/>
    <col min="28" max="28" width="10.6640625" style="1" customWidth="1"/>
    <col min="29" max="29" width="14" style="1" customWidth="1"/>
    <col min="30" max="30" width="11.83203125" style="1" customWidth="1"/>
    <col min="31" max="31" width="11.6640625" style="1" customWidth="1"/>
    <col min="32" max="32" width="13" style="1" customWidth="1"/>
    <col min="33" max="33" width="11.5" style="1" customWidth="1"/>
    <col min="34" max="34" width="11.83203125" style="1" customWidth="1"/>
    <col min="35" max="35" width="11.6640625" style="1" customWidth="1"/>
    <col min="36" max="36" width="13" style="1" customWidth="1"/>
    <col min="37" max="37" width="11.5" style="1" customWidth="1"/>
    <col min="38" max="38" width="10.5" style="53" customWidth="1"/>
    <col min="39" max="39" width="11.83203125" style="1" hidden="1" customWidth="1"/>
    <col min="40" max="40" width="10.83203125" style="1" hidden="1" customWidth="1"/>
    <col min="41" max="41" width="12.6640625" style="53" hidden="1" customWidth="1"/>
    <col min="42" max="43" width="12.6640625" style="1" hidden="1" customWidth="1"/>
    <col min="44" max="44" width="12.6640625" style="53" hidden="1" customWidth="1"/>
    <col min="45" max="46" width="12.6640625" style="1" hidden="1" customWidth="1"/>
    <col min="47" max="47" width="12.6640625" style="53" hidden="1" customWidth="1"/>
    <col min="48" max="48" width="11.83203125" style="1" customWidth="1"/>
    <col min="49" max="49" width="11.6640625" style="1" customWidth="1"/>
    <col min="50" max="57" width="11.5" style="1" customWidth="1"/>
    <col min="58" max="58" width="12.83203125" style="1" hidden="1" customWidth="1"/>
    <col min="59" max="65" width="11.5" style="1" hidden="1" customWidth="1"/>
    <col min="66" max="66" width="12" style="1" hidden="1" customWidth="1"/>
    <col min="67" max="67" width="11.83203125" style="1" hidden="1" customWidth="1"/>
    <col min="68" max="68" width="13.33203125" style="1" hidden="1" customWidth="1"/>
    <col min="69" max="71" width="11.5" style="1" hidden="1" customWidth="1"/>
    <col min="72" max="72" width="12.83203125" style="1" hidden="1" customWidth="1"/>
    <col min="73" max="79" width="11.5" style="1" hidden="1" customWidth="1"/>
    <col min="80" max="80" width="13" style="1" customWidth="1"/>
    <col min="81" max="82" width="11.5" style="1" customWidth="1"/>
    <col min="83" max="83" width="16" style="1" customWidth="1"/>
    <col min="84" max="87" width="11.5" style="1" customWidth="1"/>
    <col min="88" max="278" width="9.33203125" style="1" customWidth="1"/>
    <col min="992" max="1024" width="12.83203125" customWidth="1"/>
  </cols>
  <sheetData>
    <row r="1" spans="1:1024" ht="26.1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4"/>
      <c r="CI1" s="4"/>
    </row>
    <row r="2" spans="1:1024" ht="30.95" customHeight="1" x14ac:dyDescent="0.2">
      <c r="A2" s="56" t="s">
        <v>100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spans="1:1024" ht="18.75" customHeight="1" x14ac:dyDescent="0.2">
      <c r="A3" s="57" t="s">
        <v>1</v>
      </c>
      <c r="B3" s="58" t="s">
        <v>2</v>
      </c>
      <c r="C3" s="58"/>
      <c r="D3" s="58"/>
      <c r="E3" s="58"/>
      <c r="F3" s="58"/>
      <c r="G3" s="59" t="s">
        <v>3</v>
      </c>
      <c r="H3" s="59"/>
      <c r="I3" s="60" t="s">
        <v>4</v>
      </c>
      <c r="J3" s="60"/>
      <c r="K3" s="60"/>
      <c r="L3" s="60"/>
      <c r="M3" s="60"/>
      <c r="N3" s="60"/>
      <c r="O3" s="60"/>
      <c r="P3" s="60"/>
      <c r="Q3" s="8"/>
      <c r="R3" s="8"/>
      <c r="S3" s="8"/>
      <c r="T3" s="8"/>
      <c r="U3" s="60" t="s">
        <v>5</v>
      </c>
      <c r="V3" s="61" t="s">
        <v>4</v>
      </c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2" t="s">
        <v>6</v>
      </c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3" t="s">
        <v>7</v>
      </c>
      <c r="AW3" s="63"/>
      <c r="AX3" s="69" t="s">
        <v>8</v>
      </c>
      <c r="AY3" s="69"/>
      <c r="AZ3" s="69"/>
      <c r="BA3" s="69"/>
      <c r="BB3" s="69" t="s">
        <v>9</v>
      </c>
      <c r="BC3" s="69"/>
      <c r="BD3" s="69"/>
      <c r="BE3" s="69"/>
      <c r="BF3" s="69" t="s">
        <v>10</v>
      </c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 t="s">
        <v>11</v>
      </c>
      <c r="BU3" s="69"/>
      <c r="BV3" s="69"/>
      <c r="BW3" s="69"/>
      <c r="BX3" s="69"/>
      <c r="BY3" s="69"/>
      <c r="BZ3" s="69"/>
      <c r="CA3" s="69"/>
      <c r="CB3" s="70" t="s">
        <v>12</v>
      </c>
      <c r="CC3" s="70"/>
      <c r="CD3" s="70"/>
      <c r="CE3" s="69" t="s">
        <v>13</v>
      </c>
      <c r="CF3" s="69" t="s">
        <v>14</v>
      </c>
      <c r="CG3" s="69"/>
      <c r="CH3" s="71" t="s">
        <v>15</v>
      </c>
      <c r="CI3" s="71" t="s">
        <v>16</v>
      </c>
    </row>
    <row r="4" spans="1:1024" ht="39.75" customHeight="1" x14ac:dyDescent="0.2">
      <c r="A4" s="57"/>
      <c r="B4" s="64" t="s">
        <v>17</v>
      </c>
      <c r="C4" s="64"/>
      <c r="D4" s="60" t="s">
        <v>18</v>
      </c>
      <c r="E4" s="60" t="s">
        <v>19</v>
      </c>
      <c r="F4" s="60" t="s">
        <v>20</v>
      </c>
      <c r="G4" s="59"/>
      <c r="H4" s="59"/>
      <c r="I4" s="60"/>
      <c r="J4" s="60"/>
      <c r="K4" s="60"/>
      <c r="L4" s="60"/>
      <c r="M4" s="60"/>
      <c r="N4" s="60"/>
      <c r="O4" s="60"/>
      <c r="P4" s="60"/>
      <c r="Q4" s="8"/>
      <c r="R4" s="8"/>
      <c r="S4" s="8"/>
      <c r="T4" s="8"/>
      <c r="U4" s="60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3"/>
      <c r="AW4" s="63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70"/>
      <c r="CC4" s="70"/>
      <c r="CD4" s="70"/>
      <c r="CE4" s="69"/>
      <c r="CF4" s="69"/>
      <c r="CG4" s="69"/>
      <c r="CH4" s="71"/>
      <c r="CI4" s="71"/>
    </row>
    <row r="5" spans="1:1024" ht="28.5" customHeight="1" x14ac:dyDescent="0.2">
      <c r="A5" s="57"/>
      <c r="B5" s="65" t="s">
        <v>21</v>
      </c>
      <c r="C5" s="65" t="s">
        <v>22</v>
      </c>
      <c r="D5" s="60"/>
      <c r="E5" s="60"/>
      <c r="F5" s="60"/>
      <c r="G5" s="60"/>
      <c r="H5" s="59"/>
      <c r="I5" s="60" t="s">
        <v>23</v>
      </c>
      <c r="J5" s="60"/>
      <c r="K5" s="60"/>
      <c r="L5" s="60"/>
      <c r="M5" s="66" t="s">
        <v>24</v>
      </c>
      <c r="N5" s="66"/>
      <c r="O5" s="66"/>
      <c r="P5" s="66"/>
      <c r="Q5" s="60" t="s">
        <v>25</v>
      </c>
      <c r="R5" s="60"/>
      <c r="S5" s="60"/>
      <c r="T5" s="60"/>
      <c r="U5" s="60"/>
      <c r="V5" s="61" t="s">
        <v>23</v>
      </c>
      <c r="W5" s="61"/>
      <c r="X5" s="61"/>
      <c r="Y5" s="61"/>
      <c r="Z5" s="61" t="s">
        <v>24</v>
      </c>
      <c r="AA5" s="61"/>
      <c r="AB5" s="61"/>
      <c r="AC5" s="61"/>
      <c r="AD5" s="61" t="s">
        <v>25</v>
      </c>
      <c r="AE5" s="61"/>
      <c r="AF5" s="61"/>
      <c r="AG5" s="61"/>
      <c r="AH5" s="67" t="s">
        <v>26</v>
      </c>
      <c r="AI5" s="67"/>
      <c r="AJ5" s="67"/>
      <c r="AK5" s="67"/>
      <c r="AL5" s="67"/>
      <c r="AM5" s="68" t="s">
        <v>27</v>
      </c>
      <c r="AN5" s="68"/>
      <c r="AO5" s="68"/>
      <c r="AP5" s="68" t="s">
        <v>28</v>
      </c>
      <c r="AQ5" s="68"/>
      <c r="AR5" s="68"/>
      <c r="AS5" s="68" t="s">
        <v>29</v>
      </c>
      <c r="AT5" s="68"/>
      <c r="AU5" s="68"/>
      <c r="AV5" s="63"/>
      <c r="AW5" s="63"/>
      <c r="AX5" s="69"/>
      <c r="AY5" s="69"/>
      <c r="AZ5" s="69"/>
      <c r="BA5" s="69"/>
      <c r="BB5" s="69"/>
      <c r="BC5" s="69"/>
      <c r="BD5" s="69"/>
      <c r="BE5" s="69"/>
      <c r="BF5" s="69" t="s">
        <v>30</v>
      </c>
      <c r="BG5" s="69"/>
      <c r="BH5" s="69" t="s">
        <v>31</v>
      </c>
      <c r="BI5" s="69"/>
      <c r="BJ5" s="69" t="s">
        <v>32</v>
      </c>
      <c r="BK5" s="69"/>
      <c r="BL5" s="69" t="s">
        <v>33</v>
      </c>
      <c r="BM5" s="69"/>
      <c r="BN5" s="69" t="s">
        <v>34</v>
      </c>
      <c r="BO5" s="69"/>
      <c r="BP5" s="69" t="s">
        <v>35</v>
      </c>
      <c r="BQ5" s="69"/>
      <c r="BR5" s="69" t="s">
        <v>36</v>
      </c>
      <c r="BS5" s="69"/>
      <c r="BT5" s="69"/>
      <c r="BU5" s="69"/>
      <c r="BV5" s="69"/>
      <c r="BW5" s="69"/>
      <c r="BX5" s="69"/>
      <c r="BY5" s="69"/>
      <c r="BZ5" s="69"/>
      <c r="CA5" s="69"/>
      <c r="CB5" s="70"/>
      <c r="CC5" s="70"/>
      <c r="CD5" s="70"/>
      <c r="CE5" s="69"/>
      <c r="CF5" s="69"/>
      <c r="CG5" s="69"/>
      <c r="CH5" s="71"/>
      <c r="CI5" s="71"/>
    </row>
    <row r="6" spans="1:1024" ht="40.5" customHeight="1" x14ac:dyDescent="0.2">
      <c r="A6" s="57"/>
      <c r="B6" s="65"/>
      <c r="C6" s="65"/>
      <c r="D6" s="60"/>
      <c r="E6" s="60"/>
      <c r="F6" s="60"/>
      <c r="G6" s="60">
        <v>2020</v>
      </c>
      <c r="H6" s="60">
        <v>2021</v>
      </c>
      <c r="I6" s="60" t="s">
        <v>37</v>
      </c>
      <c r="J6" s="60" t="s">
        <v>38</v>
      </c>
      <c r="K6" s="60" t="s">
        <v>39</v>
      </c>
      <c r="L6" s="60" t="s">
        <v>40</v>
      </c>
      <c r="M6" s="60" t="s">
        <v>37</v>
      </c>
      <c r="N6" s="60" t="s">
        <v>41</v>
      </c>
      <c r="O6" s="60"/>
      <c r="P6" s="60" t="s">
        <v>42</v>
      </c>
      <c r="Q6" s="60" t="s">
        <v>37</v>
      </c>
      <c r="R6" s="60" t="s">
        <v>41</v>
      </c>
      <c r="S6" s="60"/>
      <c r="T6" s="60" t="s">
        <v>42</v>
      </c>
      <c r="U6" s="60"/>
      <c r="V6" s="61" t="s">
        <v>37</v>
      </c>
      <c r="W6" s="61" t="s">
        <v>38</v>
      </c>
      <c r="X6" s="61" t="s">
        <v>39</v>
      </c>
      <c r="Y6" s="61" t="s">
        <v>40</v>
      </c>
      <c r="Z6" s="61" t="s">
        <v>37</v>
      </c>
      <c r="AA6" s="61" t="s">
        <v>41</v>
      </c>
      <c r="AB6" s="61"/>
      <c r="AC6" s="61" t="s">
        <v>42</v>
      </c>
      <c r="AD6" s="61" t="s">
        <v>37</v>
      </c>
      <c r="AE6" s="61" t="s">
        <v>41</v>
      </c>
      <c r="AF6" s="61"/>
      <c r="AG6" s="61" t="s">
        <v>42</v>
      </c>
      <c r="AH6" s="68" t="s">
        <v>37</v>
      </c>
      <c r="AI6" s="68" t="s">
        <v>41</v>
      </c>
      <c r="AJ6" s="68" t="s">
        <v>43</v>
      </c>
      <c r="AK6" s="68" t="s">
        <v>44</v>
      </c>
      <c r="AL6" s="78" t="s">
        <v>45</v>
      </c>
      <c r="AM6" s="68" t="s">
        <v>41</v>
      </c>
      <c r="AN6" s="68" t="s">
        <v>43</v>
      </c>
      <c r="AO6" s="78" t="s">
        <v>45</v>
      </c>
      <c r="AP6" s="68" t="s">
        <v>41</v>
      </c>
      <c r="AQ6" s="68" t="s">
        <v>43</v>
      </c>
      <c r="AR6" s="78" t="s">
        <v>45</v>
      </c>
      <c r="AS6" s="68" t="s">
        <v>41</v>
      </c>
      <c r="AT6" s="68" t="s">
        <v>43</v>
      </c>
      <c r="AU6" s="78" t="s">
        <v>45</v>
      </c>
      <c r="AV6" s="63"/>
      <c r="AW6" s="63"/>
      <c r="AX6" s="72" t="s">
        <v>37</v>
      </c>
      <c r="AY6" s="72" t="s">
        <v>41</v>
      </c>
      <c r="AZ6" s="72" t="s">
        <v>46</v>
      </c>
      <c r="BA6" s="72" t="s">
        <v>45</v>
      </c>
      <c r="BB6" s="68" t="s">
        <v>37</v>
      </c>
      <c r="BC6" s="68" t="s">
        <v>41</v>
      </c>
      <c r="BD6" s="68" t="s">
        <v>46</v>
      </c>
      <c r="BE6" s="68" t="s">
        <v>45</v>
      </c>
      <c r="BF6" s="68" t="s">
        <v>41</v>
      </c>
      <c r="BG6" s="68" t="s">
        <v>46</v>
      </c>
      <c r="BH6" s="68" t="s">
        <v>41</v>
      </c>
      <c r="BI6" s="68" t="s">
        <v>46</v>
      </c>
      <c r="BJ6" s="68" t="s">
        <v>41</v>
      </c>
      <c r="BK6" s="68" t="s">
        <v>46</v>
      </c>
      <c r="BL6" s="68" t="s">
        <v>41</v>
      </c>
      <c r="BM6" s="68" t="s">
        <v>46</v>
      </c>
      <c r="BN6" s="68" t="s">
        <v>41</v>
      </c>
      <c r="BO6" s="68" t="s">
        <v>46</v>
      </c>
      <c r="BP6" s="68" t="s">
        <v>41</v>
      </c>
      <c r="BQ6" s="68" t="s">
        <v>46</v>
      </c>
      <c r="BR6" s="68" t="s">
        <v>41</v>
      </c>
      <c r="BS6" s="68" t="s">
        <v>46</v>
      </c>
      <c r="BT6" s="69" t="s">
        <v>47</v>
      </c>
      <c r="BU6" s="73" t="s">
        <v>48</v>
      </c>
      <c r="BV6" s="73" t="s">
        <v>49</v>
      </c>
      <c r="BW6" s="73" t="s">
        <v>50</v>
      </c>
      <c r="BX6" s="9" t="s">
        <v>47</v>
      </c>
      <c r="BY6" s="10" t="s">
        <v>48</v>
      </c>
      <c r="BZ6" s="10" t="s">
        <v>49</v>
      </c>
      <c r="CA6" s="10" t="s">
        <v>50</v>
      </c>
      <c r="CB6" s="74" t="s">
        <v>51</v>
      </c>
      <c r="CC6" s="68" t="s">
        <v>52</v>
      </c>
      <c r="CD6" s="68" t="s">
        <v>53</v>
      </c>
      <c r="CE6" s="69"/>
      <c r="CF6" s="69"/>
      <c r="CG6" s="69"/>
      <c r="CH6" s="71"/>
      <c r="CI6" s="71"/>
    </row>
    <row r="7" spans="1:1024" ht="15.75" customHeight="1" x14ac:dyDescent="0.2">
      <c r="A7" s="57"/>
      <c r="B7" s="65"/>
      <c r="C7" s="65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8"/>
      <c r="AI7" s="68"/>
      <c r="AJ7" s="68"/>
      <c r="AK7" s="68"/>
      <c r="AL7" s="78"/>
      <c r="AM7" s="68"/>
      <c r="AN7" s="68"/>
      <c r="AO7" s="78"/>
      <c r="AP7" s="68"/>
      <c r="AQ7" s="68"/>
      <c r="AR7" s="78"/>
      <c r="AS7" s="68"/>
      <c r="AT7" s="68"/>
      <c r="AU7" s="78"/>
      <c r="AV7" s="63"/>
      <c r="AW7" s="63"/>
      <c r="AX7" s="72"/>
      <c r="AY7" s="72"/>
      <c r="AZ7" s="72"/>
      <c r="BA7" s="72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9"/>
      <c r="BU7" s="73"/>
      <c r="BV7" s="73"/>
      <c r="BW7" s="73"/>
      <c r="BX7" s="73" t="s">
        <v>41</v>
      </c>
      <c r="BY7" s="73"/>
      <c r="BZ7" s="73"/>
      <c r="CA7" s="73"/>
      <c r="CB7" s="74"/>
      <c r="CC7" s="74"/>
      <c r="CD7" s="68"/>
      <c r="CE7" s="69"/>
      <c r="CF7" s="69"/>
      <c r="CG7" s="69"/>
      <c r="CH7" s="71"/>
      <c r="CI7" s="71"/>
    </row>
    <row r="8" spans="1:1024" ht="21.75" customHeight="1" x14ac:dyDescent="0.2">
      <c r="A8" s="57"/>
      <c r="B8" s="11"/>
      <c r="C8" s="12" t="s">
        <v>54</v>
      </c>
      <c r="D8" s="13" t="s">
        <v>55</v>
      </c>
      <c r="E8" s="13" t="s">
        <v>55</v>
      </c>
      <c r="F8" s="13" t="s">
        <v>55</v>
      </c>
      <c r="G8" s="6" t="s">
        <v>56</v>
      </c>
      <c r="H8" s="6" t="s">
        <v>56</v>
      </c>
      <c r="I8" s="6" t="s">
        <v>57</v>
      </c>
      <c r="J8" s="6" t="s">
        <v>58</v>
      </c>
      <c r="K8" s="6" t="s">
        <v>57</v>
      </c>
      <c r="L8" s="6" t="s">
        <v>57</v>
      </c>
      <c r="M8" s="6" t="s">
        <v>57</v>
      </c>
      <c r="N8" s="6" t="s">
        <v>58</v>
      </c>
      <c r="O8" s="6" t="s">
        <v>57</v>
      </c>
      <c r="P8" s="6" t="s">
        <v>57</v>
      </c>
      <c r="Q8" s="6" t="s">
        <v>57</v>
      </c>
      <c r="R8" s="6" t="s">
        <v>58</v>
      </c>
      <c r="S8" s="6" t="s">
        <v>57</v>
      </c>
      <c r="T8" s="6" t="s">
        <v>57</v>
      </c>
      <c r="U8" s="6" t="s">
        <v>57</v>
      </c>
      <c r="V8" s="14" t="s">
        <v>57</v>
      </c>
      <c r="W8" s="14" t="s">
        <v>58</v>
      </c>
      <c r="X8" s="14" t="s">
        <v>57</v>
      </c>
      <c r="Y8" s="14" t="s">
        <v>57</v>
      </c>
      <c r="Z8" s="14" t="s">
        <v>57</v>
      </c>
      <c r="AA8" s="14" t="s">
        <v>58</v>
      </c>
      <c r="AB8" s="14" t="s">
        <v>57</v>
      </c>
      <c r="AC8" s="14" t="s">
        <v>57</v>
      </c>
      <c r="AD8" s="14" t="s">
        <v>57</v>
      </c>
      <c r="AE8" s="14" t="s">
        <v>58</v>
      </c>
      <c r="AF8" s="14" t="s">
        <v>57</v>
      </c>
      <c r="AG8" s="14" t="s">
        <v>57</v>
      </c>
      <c r="AH8" s="15" t="s">
        <v>58</v>
      </c>
      <c r="AI8" s="15" t="s">
        <v>58</v>
      </c>
      <c r="AJ8" s="15" t="s">
        <v>57</v>
      </c>
      <c r="AK8" s="15" t="s">
        <v>57</v>
      </c>
      <c r="AL8" s="79" t="s">
        <v>59</v>
      </c>
      <c r="AM8" s="15" t="s">
        <v>58</v>
      </c>
      <c r="AN8" s="15" t="s">
        <v>57</v>
      </c>
      <c r="AO8" s="79" t="s">
        <v>59</v>
      </c>
      <c r="AP8" s="15" t="s">
        <v>58</v>
      </c>
      <c r="AQ8" s="15" t="s">
        <v>57</v>
      </c>
      <c r="AR8" s="79" t="s">
        <v>59</v>
      </c>
      <c r="AS8" s="15" t="s">
        <v>58</v>
      </c>
      <c r="AT8" s="15" t="s">
        <v>57</v>
      </c>
      <c r="AU8" s="79" t="s">
        <v>59</v>
      </c>
      <c r="AV8" s="16" t="s">
        <v>58</v>
      </c>
      <c r="AW8" s="17" t="s">
        <v>57</v>
      </c>
      <c r="AX8" s="15" t="s">
        <v>58</v>
      </c>
      <c r="AY8" s="15" t="s">
        <v>58</v>
      </c>
      <c r="AZ8" s="15" t="s">
        <v>57</v>
      </c>
      <c r="BA8" s="15" t="s">
        <v>59</v>
      </c>
      <c r="BB8" s="15" t="s">
        <v>58</v>
      </c>
      <c r="BC8" s="15" t="s">
        <v>58</v>
      </c>
      <c r="BD8" s="15" t="s">
        <v>57</v>
      </c>
      <c r="BE8" s="15" t="s">
        <v>59</v>
      </c>
      <c r="BF8" s="15" t="s">
        <v>58</v>
      </c>
      <c r="BG8" s="15" t="s">
        <v>57</v>
      </c>
      <c r="BH8" s="15" t="s">
        <v>58</v>
      </c>
      <c r="BI8" s="15" t="s">
        <v>57</v>
      </c>
      <c r="BJ8" s="15" t="s">
        <v>58</v>
      </c>
      <c r="BK8" s="15" t="s">
        <v>57</v>
      </c>
      <c r="BL8" s="15" t="s">
        <v>58</v>
      </c>
      <c r="BM8" s="15" t="s">
        <v>57</v>
      </c>
      <c r="BN8" s="15" t="s">
        <v>58</v>
      </c>
      <c r="BO8" s="15" t="s">
        <v>57</v>
      </c>
      <c r="BP8" s="15" t="s">
        <v>58</v>
      </c>
      <c r="BQ8" s="15" t="s">
        <v>57</v>
      </c>
      <c r="BR8" s="15" t="s">
        <v>58</v>
      </c>
      <c r="BS8" s="15" t="s">
        <v>57</v>
      </c>
      <c r="BT8" s="15" t="s">
        <v>58</v>
      </c>
      <c r="BU8" s="15" t="s">
        <v>58</v>
      </c>
      <c r="BV8" s="15" t="s">
        <v>58</v>
      </c>
      <c r="BW8" s="15" t="s">
        <v>58</v>
      </c>
      <c r="BX8" s="16" t="s">
        <v>57</v>
      </c>
      <c r="BY8" s="16" t="s">
        <v>57</v>
      </c>
      <c r="BZ8" s="16" t="s">
        <v>57</v>
      </c>
      <c r="CA8" s="16" t="s">
        <v>57</v>
      </c>
      <c r="CB8" s="15" t="s">
        <v>60</v>
      </c>
      <c r="CC8" s="15" t="s">
        <v>60</v>
      </c>
      <c r="CD8" s="15" t="s">
        <v>60</v>
      </c>
      <c r="CE8" s="15" t="s">
        <v>58</v>
      </c>
      <c r="CF8" s="15" t="s">
        <v>58</v>
      </c>
      <c r="CG8" s="15" t="s">
        <v>57</v>
      </c>
      <c r="CH8" s="15" t="s">
        <v>58</v>
      </c>
      <c r="CI8" s="15" t="s">
        <v>58</v>
      </c>
    </row>
    <row r="9" spans="1:1024" s="53" customFormat="1" ht="22.35" customHeight="1" x14ac:dyDescent="0.2">
      <c r="A9" s="88" t="s">
        <v>61</v>
      </c>
      <c r="B9" s="47"/>
      <c r="C9" s="47"/>
      <c r="D9" s="48"/>
      <c r="E9" s="48"/>
      <c r="F9" s="48"/>
      <c r="G9" s="49">
        <v>15</v>
      </c>
      <c r="H9" s="49"/>
      <c r="I9" s="49">
        <v>1300</v>
      </c>
      <c r="J9" s="50">
        <v>1000</v>
      </c>
      <c r="K9" s="50">
        <v>2081</v>
      </c>
      <c r="L9" s="49"/>
      <c r="M9" s="49"/>
      <c r="N9" s="50">
        <v>75</v>
      </c>
      <c r="O9" s="50">
        <v>1875</v>
      </c>
      <c r="P9" s="49"/>
      <c r="Q9" s="49"/>
      <c r="R9" s="49"/>
      <c r="S9" s="49"/>
      <c r="T9" s="49"/>
      <c r="U9" s="49"/>
      <c r="V9" s="50">
        <v>2831</v>
      </c>
      <c r="W9" s="50">
        <v>1212</v>
      </c>
      <c r="X9" s="50">
        <v>2100</v>
      </c>
      <c r="Y9" s="50">
        <v>230</v>
      </c>
      <c r="Z9" s="50"/>
      <c r="AA9" s="50"/>
      <c r="AB9" s="50"/>
      <c r="AC9" s="50"/>
      <c r="AD9" s="50"/>
      <c r="AE9" s="50"/>
      <c r="AF9" s="50"/>
      <c r="AG9" s="50"/>
      <c r="AH9" s="50">
        <v>1690</v>
      </c>
      <c r="AI9" s="50">
        <f>AM9+AP9+AS9</f>
        <v>668</v>
      </c>
      <c r="AJ9" s="50">
        <f>AN9+AQ9+AT9</f>
        <v>1610</v>
      </c>
      <c r="AK9" s="50"/>
      <c r="AL9" s="50">
        <f>AJ9/AI9*10</f>
        <v>24.101796407185631</v>
      </c>
      <c r="AM9" s="50">
        <v>290</v>
      </c>
      <c r="AN9" s="50">
        <v>694</v>
      </c>
      <c r="AO9" s="50">
        <f>AN9/AM9*10</f>
        <v>23.931034482758623</v>
      </c>
      <c r="AP9" s="50">
        <v>378</v>
      </c>
      <c r="AQ9" s="50">
        <v>916</v>
      </c>
      <c r="AR9" s="80">
        <f>AQ9/AP9*10</f>
        <v>24.232804232804234</v>
      </c>
      <c r="AS9" s="50"/>
      <c r="AT9" s="50"/>
      <c r="AU9" s="50"/>
      <c r="AV9" s="50">
        <v>4529</v>
      </c>
      <c r="AW9" s="50">
        <v>1035</v>
      </c>
      <c r="AX9" s="50">
        <v>11</v>
      </c>
      <c r="AY9" s="50"/>
      <c r="AZ9" s="50"/>
      <c r="BA9" s="50"/>
      <c r="BB9" s="50">
        <v>26</v>
      </c>
      <c r="BC9" s="50">
        <f>BF9+BH9+BJ9+BL9+BN9+BP9+BR9</f>
        <v>10</v>
      </c>
      <c r="BD9" s="50">
        <v>30</v>
      </c>
      <c r="BE9" s="50">
        <f>BD9/BC9*10</f>
        <v>30</v>
      </c>
      <c r="BF9" s="50"/>
      <c r="BG9" s="50"/>
      <c r="BH9" s="50">
        <v>10</v>
      </c>
      <c r="BI9" s="50">
        <v>30</v>
      </c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>
        <v>16</v>
      </c>
      <c r="CC9" s="50">
        <v>16</v>
      </c>
      <c r="CD9" s="89">
        <f>CB9-CC9</f>
        <v>0</v>
      </c>
      <c r="CE9" s="50">
        <v>6052</v>
      </c>
      <c r="CF9" s="50"/>
      <c r="CG9" s="50"/>
      <c r="CH9" s="50">
        <v>1317</v>
      </c>
      <c r="CI9" s="50"/>
      <c r="ALD9" s="54"/>
      <c r="ALE9" s="54"/>
      <c r="ALF9" s="54"/>
      <c r="ALG9" s="54"/>
      <c r="ALH9" s="54"/>
      <c r="ALI9" s="54"/>
      <c r="ALJ9" s="54"/>
      <c r="ALK9" s="54"/>
      <c r="ALL9" s="54"/>
      <c r="ALM9" s="54"/>
      <c r="ALN9" s="54"/>
      <c r="ALO9" s="54"/>
      <c r="ALP9" s="54"/>
      <c r="ALQ9" s="54"/>
      <c r="ALR9" s="54"/>
      <c r="ALS9" s="54"/>
      <c r="ALT9" s="54"/>
      <c r="ALU9" s="54"/>
      <c r="ALV9" s="54"/>
      <c r="ALW9" s="54"/>
      <c r="ALX9" s="54"/>
      <c r="ALY9" s="54"/>
      <c r="ALZ9" s="54"/>
      <c r="AMA9" s="54"/>
      <c r="AMB9" s="54"/>
      <c r="AMC9" s="54"/>
      <c r="AMD9" s="54"/>
      <c r="AME9" s="54"/>
      <c r="AMF9" s="54"/>
      <c r="AMG9" s="54"/>
      <c r="AMH9" s="54"/>
      <c r="AMI9" s="54"/>
      <c r="AMJ9" s="54"/>
    </row>
    <row r="10" spans="1:1024" s="53" customFormat="1" ht="18.75" customHeight="1" x14ac:dyDescent="0.2">
      <c r="A10" s="46" t="s">
        <v>62</v>
      </c>
      <c r="B10" s="47">
        <v>14.2</v>
      </c>
      <c r="C10" s="47">
        <f>D10/H10*100</f>
        <v>13.580246913580247</v>
      </c>
      <c r="D10" s="48">
        <v>22</v>
      </c>
      <c r="E10" s="48">
        <v>20</v>
      </c>
      <c r="F10" s="48">
        <v>761</v>
      </c>
      <c r="G10" s="49">
        <v>162</v>
      </c>
      <c r="H10" s="49">
        <v>162</v>
      </c>
      <c r="I10" s="49">
        <v>1700</v>
      </c>
      <c r="J10" s="50">
        <v>896</v>
      </c>
      <c r="K10" s="50">
        <v>1700</v>
      </c>
      <c r="L10" s="49"/>
      <c r="M10" s="49">
        <v>1850</v>
      </c>
      <c r="N10" s="50">
        <v>352</v>
      </c>
      <c r="O10" s="50">
        <v>1850</v>
      </c>
      <c r="P10" s="50">
        <v>1850</v>
      </c>
      <c r="Q10" s="49"/>
      <c r="R10" s="49"/>
      <c r="S10" s="49"/>
      <c r="T10" s="49"/>
      <c r="U10" s="49"/>
      <c r="V10" s="50">
        <v>560</v>
      </c>
      <c r="W10" s="50">
        <v>290</v>
      </c>
      <c r="X10" s="50">
        <v>469</v>
      </c>
      <c r="Y10" s="50"/>
      <c r="Z10" s="50">
        <v>1800</v>
      </c>
      <c r="AA10" s="50">
        <v>190</v>
      </c>
      <c r="AB10" s="50">
        <v>1146</v>
      </c>
      <c r="AC10" s="50">
        <v>1146</v>
      </c>
      <c r="AD10" s="50"/>
      <c r="AE10" s="50"/>
      <c r="AF10" s="50"/>
      <c r="AG10" s="50"/>
      <c r="AH10" s="50">
        <v>140</v>
      </c>
      <c r="AI10" s="50">
        <f>AM10+AP10+AS10</f>
        <v>32</v>
      </c>
      <c r="AJ10" s="50">
        <f>AN10+AQ10+AT10</f>
        <v>77</v>
      </c>
      <c r="AK10" s="50"/>
      <c r="AL10" s="50">
        <f>AJ10/AI10*10</f>
        <v>24.0625</v>
      </c>
      <c r="AM10" s="50"/>
      <c r="AN10" s="50"/>
      <c r="AO10" s="50"/>
      <c r="AP10" s="50">
        <v>32</v>
      </c>
      <c r="AQ10" s="50">
        <v>77</v>
      </c>
      <c r="AR10" s="80">
        <f>AQ10/AP10*10</f>
        <v>24.0625</v>
      </c>
      <c r="AS10" s="50"/>
      <c r="AT10" s="50"/>
      <c r="AU10" s="50"/>
      <c r="AV10" s="50">
        <v>578</v>
      </c>
      <c r="AW10" s="50">
        <v>323</v>
      </c>
      <c r="AX10" s="50">
        <v>386</v>
      </c>
      <c r="AY10" s="50"/>
      <c r="AZ10" s="50"/>
      <c r="BA10" s="50"/>
      <c r="BB10" s="50">
        <v>88</v>
      </c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>
        <v>2</v>
      </c>
      <c r="CC10" s="50">
        <v>2</v>
      </c>
      <c r="CD10" s="50" t="s">
        <v>63</v>
      </c>
      <c r="CE10" s="50"/>
      <c r="CF10" s="50"/>
      <c r="CG10" s="50"/>
      <c r="CH10" s="50"/>
      <c r="CI10" s="50"/>
      <c r="ALD10" s="54"/>
      <c r="ALE10" s="54"/>
      <c r="ALF10" s="54"/>
      <c r="ALG10" s="54"/>
      <c r="ALH10" s="54"/>
      <c r="ALI10" s="54"/>
      <c r="ALJ10" s="54"/>
      <c r="ALK10" s="54"/>
      <c r="ALL10" s="54"/>
      <c r="ALM10" s="54"/>
      <c r="ALN10" s="54"/>
      <c r="ALO10" s="54"/>
      <c r="ALP10" s="54"/>
      <c r="ALQ10" s="54"/>
      <c r="ALR10" s="54"/>
      <c r="ALS10" s="54"/>
      <c r="ALT10" s="54"/>
      <c r="ALU10" s="54"/>
      <c r="ALV10" s="54"/>
      <c r="ALW10" s="54"/>
      <c r="ALX10" s="54"/>
      <c r="ALY10" s="54"/>
      <c r="ALZ10" s="54"/>
      <c r="AMA10" s="54"/>
      <c r="AMB10" s="54"/>
      <c r="AMC10" s="54"/>
      <c r="AMD10" s="54"/>
      <c r="AME10" s="54"/>
      <c r="AMF10" s="54"/>
      <c r="AMG10" s="54"/>
      <c r="AMH10" s="54"/>
      <c r="AMI10" s="54"/>
      <c r="AMJ10" s="54"/>
    </row>
    <row r="11" spans="1:1024" s="95" customFormat="1" ht="18.95" customHeight="1" x14ac:dyDescent="0.2">
      <c r="A11" s="90" t="s">
        <v>64</v>
      </c>
      <c r="B11" s="91"/>
      <c r="C11" s="92"/>
      <c r="D11" s="93"/>
      <c r="E11" s="93"/>
      <c r="F11" s="93"/>
      <c r="G11" s="94"/>
      <c r="H11" s="94"/>
      <c r="I11" s="94">
        <v>1435</v>
      </c>
      <c r="J11" s="80">
        <v>195</v>
      </c>
      <c r="K11" s="80">
        <v>580</v>
      </c>
      <c r="L11" s="94"/>
      <c r="M11" s="94"/>
      <c r="N11" s="94"/>
      <c r="O11" s="94"/>
      <c r="P11" s="94"/>
      <c r="Q11" s="94">
        <v>2650</v>
      </c>
      <c r="R11" s="80">
        <v>110</v>
      </c>
      <c r="S11" s="80">
        <v>2200</v>
      </c>
      <c r="T11" s="94"/>
      <c r="U11" s="94"/>
      <c r="V11" s="80">
        <v>420</v>
      </c>
      <c r="W11" s="80">
        <v>250</v>
      </c>
      <c r="X11" s="80">
        <v>200</v>
      </c>
      <c r="Y11" s="80"/>
      <c r="Z11" s="80"/>
      <c r="AA11" s="80"/>
      <c r="AB11" s="80"/>
      <c r="AC11" s="80"/>
      <c r="AD11" s="80">
        <v>2500</v>
      </c>
      <c r="AE11" s="80"/>
      <c r="AF11" s="80"/>
      <c r="AG11" s="80"/>
      <c r="AH11" s="80">
        <v>195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>
        <v>3</v>
      </c>
      <c r="CC11" s="80">
        <v>3</v>
      </c>
      <c r="CD11" s="80"/>
      <c r="CE11" s="80">
        <v>23</v>
      </c>
      <c r="CF11" s="80"/>
      <c r="CG11" s="80"/>
      <c r="CH11" s="80"/>
      <c r="CI11" s="80"/>
      <c r="ALD11" s="54"/>
      <c r="ALE11" s="54"/>
      <c r="ALF11" s="54"/>
      <c r="ALG11" s="54"/>
      <c r="ALH11" s="54"/>
      <c r="ALI11" s="54"/>
      <c r="ALJ11" s="54"/>
      <c r="ALK11" s="54"/>
      <c r="ALL11" s="54"/>
      <c r="ALM11" s="54"/>
      <c r="ALN11" s="54"/>
      <c r="ALO11" s="54"/>
      <c r="ALP11" s="54"/>
      <c r="ALQ11" s="54"/>
      <c r="ALR11" s="54"/>
      <c r="ALS11" s="54"/>
      <c r="ALT11" s="54"/>
      <c r="ALU11" s="54"/>
      <c r="ALV11" s="54"/>
      <c r="ALW11" s="54"/>
      <c r="ALX11" s="54"/>
      <c r="ALY11" s="54"/>
      <c r="ALZ11" s="54"/>
      <c r="AMA11" s="54"/>
      <c r="AMB11" s="54"/>
      <c r="AMC11" s="54"/>
      <c r="AMD11" s="54"/>
      <c r="AME11" s="54"/>
      <c r="AMF11" s="54"/>
      <c r="AMG11" s="54"/>
      <c r="AMH11" s="54"/>
      <c r="AMI11" s="54"/>
      <c r="AMJ11" s="54"/>
    </row>
    <row r="12" spans="1:1024" s="97" customFormat="1" ht="18.75" customHeight="1" x14ac:dyDescent="0.2">
      <c r="A12" s="88" t="s">
        <v>65</v>
      </c>
      <c r="B12" s="96"/>
      <c r="C12" s="47"/>
      <c r="D12" s="48"/>
      <c r="E12" s="48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</row>
    <row r="13" spans="1:1024" s="53" customFormat="1" ht="18" customHeight="1" x14ac:dyDescent="0.2">
      <c r="A13" s="46" t="s">
        <v>66</v>
      </c>
      <c r="B13" s="47"/>
      <c r="C13" s="47"/>
      <c r="D13" s="48"/>
      <c r="E13" s="48"/>
      <c r="F13" s="48"/>
      <c r="G13" s="49"/>
      <c r="H13" s="49"/>
      <c r="I13" s="49">
        <v>895</v>
      </c>
      <c r="J13" s="50">
        <v>300</v>
      </c>
      <c r="K13" s="50">
        <v>520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>
        <v>230</v>
      </c>
      <c r="W13" s="50">
        <v>85</v>
      </c>
      <c r="X13" s="50">
        <v>272</v>
      </c>
      <c r="Y13" s="50"/>
      <c r="Z13" s="50"/>
      <c r="AA13" s="50"/>
      <c r="AB13" s="50"/>
      <c r="AC13" s="50"/>
      <c r="AD13" s="50"/>
      <c r="AE13" s="50"/>
      <c r="AF13" s="50"/>
      <c r="AG13" s="50"/>
      <c r="AH13" s="50">
        <v>385</v>
      </c>
      <c r="AI13" s="50"/>
      <c r="AJ13" s="50"/>
      <c r="AK13" s="50"/>
      <c r="AL13" s="50"/>
      <c r="AM13" s="50"/>
      <c r="AN13" s="50"/>
      <c r="AO13" s="50"/>
      <c r="AP13" s="50">
        <v>20</v>
      </c>
      <c r="AQ13" s="50">
        <v>10</v>
      </c>
      <c r="AR13" s="50">
        <f>AQ13/AP13*10</f>
        <v>5</v>
      </c>
      <c r="AS13" s="50"/>
      <c r="AT13" s="50"/>
      <c r="AU13" s="50"/>
      <c r="AV13" s="50">
        <v>4200</v>
      </c>
      <c r="AW13" s="50">
        <v>613</v>
      </c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>
        <v>30</v>
      </c>
      <c r="CC13" s="50">
        <v>29</v>
      </c>
      <c r="CD13" s="89">
        <f>CB13-CC13</f>
        <v>1</v>
      </c>
      <c r="CE13" s="50">
        <v>13980</v>
      </c>
      <c r="CF13" s="50">
        <v>24</v>
      </c>
      <c r="CG13" s="50">
        <v>24</v>
      </c>
      <c r="CH13" s="50"/>
      <c r="CI13" s="50">
        <v>150</v>
      </c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</row>
    <row r="14" spans="1:1024" s="53" customFormat="1" ht="19.5" customHeight="1" x14ac:dyDescent="0.2">
      <c r="A14" s="46" t="s">
        <v>67</v>
      </c>
      <c r="B14" s="47"/>
      <c r="C14" s="47"/>
      <c r="D14" s="48"/>
      <c r="E14" s="48"/>
      <c r="F14" s="48"/>
      <c r="G14" s="49"/>
      <c r="H14" s="49"/>
      <c r="I14" s="49">
        <v>2160</v>
      </c>
      <c r="J14" s="50">
        <v>929</v>
      </c>
      <c r="K14" s="50">
        <v>2180</v>
      </c>
      <c r="L14" s="49"/>
      <c r="M14" s="49"/>
      <c r="N14" s="49"/>
      <c r="O14" s="49"/>
      <c r="P14" s="49"/>
      <c r="Q14" s="49">
        <v>1000</v>
      </c>
      <c r="R14" s="50">
        <v>37</v>
      </c>
      <c r="S14" s="50">
        <v>336</v>
      </c>
      <c r="T14" s="49"/>
      <c r="U14" s="49"/>
      <c r="V14" s="50">
        <v>1000</v>
      </c>
      <c r="W14" s="50">
        <v>352</v>
      </c>
      <c r="X14" s="50">
        <v>763</v>
      </c>
      <c r="Y14" s="50"/>
      <c r="Z14" s="50"/>
      <c r="AA14" s="50"/>
      <c r="AB14" s="50"/>
      <c r="AC14" s="50"/>
      <c r="AD14" s="50">
        <v>600</v>
      </c>
      <c r="AE14" s="50"/>
      <c r="AF14" s="50"/>
      <c r="AG14" s="50"/>
      <c r="AH14" s="50">
        <v>294</v>
      </c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>
        <v>35</v>
      </c>
      <c r="AY14" s="50"/>
      <c r="AZ14" s="50"/>
      <c r="BA14" s="50"/>
      <c r="BB14" s="50">
        <v>15</v>
      </c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>
        <v>2</v>
      </c>
      <c r="CC14" s="50">
        <v>2</v>
      </c>
      <c r="CD14" s="50"/>
      <c r="CE14" s="50"/>
      <c r="CF14" s="50"/>
      <c r="CG14" s="50"/>
      <c r="CH14" s="50"/>
      <c r="CI14" s="50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</row>
    <row r="15" spans="1:1024" s="53" customFormat="1" ht="22.35" customHeight="1" x14ac:dyDescent="0.2">
      <c r="A15" s="98" t="s">
        <v>68</v>
      </c>
      <c r="B15" s="47">
        <v>7.7</v>
      </c>
      <c r="C15" s="47">
        <f>D15/H15*100</f>
        <v>4.5595854922279795</v>
      </c>
      <c r="D15" s="48">
        <v>17.600000000000001</v>
      </c>
      <c r="E15" s="48">
        <v>16.899999999999999</v>
      </c>
      <c r="F15" s="48">
        <v>615.70000000000005</v>
      </c>
      <c r="G15" s="49">
        <v>565</v>
      </c>
      <c r="H15" s="49">
        <v>386</v>
      </c>
      <c r="I15" s="49">
        <v>2113</v>
      </c>
      <c r="J15" s="50">
        <v>788</v>
      </c>
      <c r="K15" s="50">
        <v>2522</v>
      </c>
      <c r="L15" s="50">
        <v>220</v>
      </c>
      <c r="M15" s="49">
        <v>4885</v>
      </c>
      <c r="N15" s="50">
        <v>307</v>
      </c>
      <c r="O15" s="50">
        <v>3289</v>
      </c>
      <c r="P15" s="50">
        <v>3289</v>
      </c>
      <c r="Q15" s="49"/>
      <c r="R15" s="50">
        <v>50</v>
      </c>
      <c r="S15" s="50">
        <v>400</v>
      </c>
      <c r="T15" s="49"/>
      <c r="U15" s="49"/>
      <c r="V15" s="50">
        <v>2020</v>
      </c>
      <c r="W15" s="50">
        <v>84</v>
      </c>
      <c r="X15" s="50">
        <v>1280</v>
      </c>
      <c r="Y15" s="50"/>
      <c r="Z15" s="50">
        <v>2250</v>
      </c>
      <c r="AA15" s="50">
        <v>183</v>
      </c>
      <c r="AB15" s="50">
        <v>1868</v>
      </c>
      <c r="AC15" s="50"/>
      <c r="AD15" s="50">
        <v>20</v>
      </c>
      <c r="AE15" s="50"/>
      <c r="AF15" s="50"/>
      <c r="AG15" s="50"/>
      <c r="AH15" s="50">
        <v>2887</v>
      </c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>
        <v>1947</v>
      </c>
      <c r="AW15" s="50">
        <v>453</v>
      </c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>
        <v>54</v>
      </c>
      <c r="CC15" s="50">
        <v>49</v>
      </c>
      <c r="CD15" s="89">
        <f>CB15-CC15</f>
        <v>5</v>
      </c>
      <c r="CE15" s="50"/>
      <c r="CF15" s="50"/>
      <c r="CG15" s="50"/>
      <c r="CH15" s="50"/>
      <c r="CI15" s="50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</row>
    <row r="16" spans="1:1024" s="53" customFormat="1" ht="19.5" customHeight="1" x14ac:dyDescent="0.2">
      <c r="A16" s="46" t="s">
        <v>69</v>
      </c>
      <c r="B16" s="47"/>
      <c r="C16" s="47"/>
      <c r="D16" s="48"/>
      <c r="E16" s="48"/>
      <c r="F16" s="48"/>
      <c r="G16" s="49"/>
      <c r="H16" s="49"/>
      <c r="I16" s="49">
        <v>850</v>
      </c>
      <c r="J16" s="50">
        <v>275</v>
      </c>
      <c r="K16" s="50">
        <v>555</v>
      </c>
      <c r="L16" s="49"/>
      <c r="M16" s="49"/>
      <c r="N16" s="49"/>
      <c r="O16" s="49"/>
      <c r="P16" s="49"/>
      <c r="Q16" s="49"/>
      <c r="R16" s="49"/>
      <c r="S16" s="49"/>
      <c r="T16" s="49"/>
      <c r="U16" s="52">
        <v>105</v>
      </c>
      <c r="V16" s="50">
        <v>1000</v>
      </c>
      <c r="W16" s="50">
        <v>165</v>
      </c>
      <c r="X16" s="50">
        <v>570</v>
      </c>
      <c r="Y16" s="50"/>
      <c r="Z16" s="50"/>
      <c r="AA16" s="50"/>
      <c r="AB16" s="50"/>
      <c r="AC16" s="50"/>
      <c r="AD16" s="50"/>
      <c r="AE16" s="50"/>
      <c r="AF16" s="50"/>
      <c r="AG16" s="50"/>
      <c r="AH16" s="50">
        <v>808</v>
      </c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>
        <v>3284</v>
      </c>
      <c r="AW16" s="50">
        <v>237.5</v>
      </c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>
        <v>23</v>
      </c>
      <c r="CC16" s="50">
        <v>23</v>
      </c>
      <c r="CD16" s="89"/>
      <c r="CE16" s="50">
        <v>6869</v>
      </c>
      <c r="CF16" s="50"/>
      <c r="CG16" s="50"/>
      <c r="CH16" s="50"/>
      <c r="CI16" s="50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</row>
    <row r="17" spans="1:1024" s="53" customFormat="1" ht="22.35" customHeight="1" x14ac:dyDescent="0.2">
      <c r="A17" s="46" t="s">
        <v>70</v>
      </c>
      <c r="B17" s="47"/>
      <c r="C17" s="47"/>
      <c r="D17" s="48"/>
      <c r="E17" s="48"/>
      <c r="F17" s="48"/>
      <c r="G17" s="49"/>
      <c r="H17" s="49"/>
      <c r="I17" s="49">
        <v>2000</v>
      </c>
      <c r="J17" s="50">
        <v>556</v>
      </c>
      <c r="K17" s="50">
        <v>682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>
        <v>680</v>
      </c>
      <c r="W17" s="50">
        <v>280</v>
      </c>
      <c r="X17" s="50">
        <v>253</v>
      </c>
      <c r="Y17" s="50"/>
      <c r="Z17" s="50"/>
      <c r="AA17" s="50"/>
      <c r="AB17" s="50"/>
      <c r="AC17" s="50"/>
      <c r="AD17" s="50"/>
      <c r="AE17" s="50"/>
      <c r="AF17" s="50"/>
      <c r="AG17" s="50"/>
      <c r="AH17" s="50">
        <v>150</v>
      </c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>
        <v>4</v>
      </c>
      <c r="CC17" s="50">
        <v>4</v>
      </c>
      <c r="CD17" s="89"/>
      <c r="CE17" s="50"/>
      <c r="CF17" s="50"/>
      <c r="CG17" s="50"/>
      <c r="CH17" s="50"/>
      <c r="CI17" s="50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</row>
    <row r="18" spans="1:1024" s="99" customFormat="1" ht="20.25" customHeight="1" x14ac:dyDescent="0.2">
      <c r="A18" s="46" t="s">
        <v>71</v>
      </c>
      <c r="B18" s="47"/>
      <c r="C18" s="47"/>
      <c r="D18" s="48"/>
      <c r="E18" s="48"/>
      <c r="F18" s="48"/>
      <c r="G18" s="49"/>
      <c r="H18" s="49"/>
      <c r="I18" s="49">
        <v>550</v>
      </c>
      <c r="J18" s="50">
        <v>300</v>
      </c>
      <c r="K18" s="50">
        <v>600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50">
        <v>500</v>
      </c>
      <c r="W18" s="50">
        <v>340</v>
      </c>
      <c r="X18" s="50">
        <v>700</v>
      </c>
      <c r="Y18" s="50"/>
      <c r="Z18" s="50"/>
      <c r="AA18" s="50"/>
      <c r="AB18" s="50"/>
      <c r="AC18" s="50"/>
      <c r="AD18" s="50"/>
      <c r="AE18" s="50"/>
      <c r="AF18" s="50"/>
      <c r="AG18" s="50"/>
      <c r="AH18" s="50">
        <v>1686</v>
      </c>
      <c r="AI18" s="50">
        <f>AM18+AP18+AS18</f>
        <v>10</v>
      </c>
      <c r="AJ18" s="50">
        <f>AN18+AQ18+AT18</f>
        <v>19.5</v>
      </c>
      <c r="AK18" s="50"/>
      <c r="AL18" s="50">
        <f>AJ18/AI18*10</f>
        <v>19.5</v>
      </c>
      <c r="AM18" s="50"/>
      <c r="AN18" s="50"/>
      <c r="AO18" s="50"/>
      <c r="AP18" s="50">
        <v>10</v>
      </c>
      <c r="AQ18" s="50">
        <v>19.5</v>
      </c>
      <c r="AR18" s="80">
        <f>AQ18/AP18*10</f>
        <v>19.5</v>
      </c>
      <c r="AS18" s="50"/>
      <c r="AT18" s="50"/>
      <c r="AU18" s="50"/>
      <c r="AV18" s="50">
        <v>16618</v>
      </c>
      <c r="AW18" s="50">
        <v>1960</v>
      </c>
      <c r="AX18" s="50">
        <v>310</v>
      </c>
      <c r="AY18" s="50"/>
      <c r="AZ18" s="50"/>
      <c r="BA18" s="50"/>
      <c r="BB18" s="50">
        <v>87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>
        <v>103</v>
      </c>
      <c r="CC18" s="50">
        <v>90</v>
      </c>
      <c r="CD18" s="89">
        <f>CB18-CC18</f>
        <v>13</v>
      </c>
      <c r="CE18" s="50">
        <v>16291</v>
      </c>
      <c r="CF18" s="50"/>
      <c r="CG18" s="50"/>
      <c r="CH18" s="50"/>
      <c r="CI18" s="50">
        <v>400</v>
      </c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</row>
    <row r="19" spans="1:1024" s="53" customFormat="1" ht="18.75" customHeight="1" x14ac:dyDescent="0.2">
      <c r="A19" s="46" t="s">
        <v>72</v>
      </c>
      <c r="B19" s="47"/>
      <c r="C19" s="47"/>
      <c r="D19" s="48"/>
      <c r="E19" s="48"/>
      <c r="F19" s="48"/>
      <c r="G19" s="49"/>
      <c r="H19" s="49"/>
      <c r="I19" s="49">
        <v>3430</v>
      </c>
      <c r="J19" s="50">
        <v>1703</v>
      </c>
      <c r="K19" s="50">
        <v>4324</v>
      </c>
      <c r="L19" s="49"/>
      <c r="M19" s="49">
        <v>2806</v>
      </c>
      <c r="N19" s="50">
        <v>350</v>
      </c>
      <c r="O19" s="50">
        <v>1892</v>
      </c>
      <c r="P19" s="50">
        <v>1892.4</v>
      </c>
      <c r="Q19" s="49"/>
      <c r="R19" s="49"/>
      <c r="S19" s="49"/>
      <c r="T19" s="49"/>
      <c r="U19" s="50">
        <v>380</v>
      </c>
      <c r="V19" s="79">
        <v>3430</v>
      </c>
      <c r="W19" s="79">
        <v>1619</v>
      </c>
      <c r="X19" s="79">
        <v>2586</v>
      </c>
      <c r="Y19" s="79">
        <v>125</v>
      </c>
      <c r="Z19" s="79">
        <v>2800</v>
      </c>
      <c r="AA19" s="79">
        <v>385</v>
      </c>
      <c r="AB19" s="79">
        <v>2698</v>
      </c>
      <c r="AC19" s="79">
        <v>603</v>
      </c>
      <c r="AD19" s="79"/>
      <c r="AE19" s="79"/>
      <c r="AF19" s="79"/>
      <c r="AG19" s="79"/>
      <c r="AH19" s="79">
        <v>2321</v>
      </c>
      <c r="AI19" s="50">
        <f>AM19+AP19+AS19</f>
        <v>180</v>
      </c>
      <c r="AJ19" s="50">
        <f>AN19+AQ19+AT19</f>
        <v>492</v>
      </c>
      <c r="AK19" s="79"/>
      <c r="AL19" s="50">
        <f>AJ19/AI19*10</f>
        <v>27.333333333333336</v>
      </c>
      <c r="AM19" s="79"/>
      <c r="AN19" s="79"/>
      <c r="AO19" s="79"/>
      <c r="AP19" s="79">
        <v>115</v>
      </c>
      <c r="AQ19" s="79">
        <v>270</v>
      </c>
      <c r="AR19" s="80">
        <f>AQ19/AP19*10</f>
        <v>23.478260869565219</v>
      </c>
      <c r="AS19" s="79">
        <v>65</v>
      </c>
      <c r="AT19" s="79">
        <v>222</v>
      </c>
      <c r="AU19" s="84">
        <f>AT19/AS19*10</f>
        <v>34.153846153846153</v>
      </c>
      <c r="AV19" s="50">
        <v>53260</v>
      </c>
      <c r="AW19" s="50">
        <v>13379</v>
      </c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>
        <v>42</v>
      </c>
      <c r="CC19" s="50">
        <v>42</v>
      </c>
      <c r="CD19" s="50"/>
      <c r="CE19" s="50">
        <v>46333.1</v>
      </c>
      <c r="CF19" s="50"/>
      <c r="CG19" s="50"/>
      <c r="CH19" s="79">
        <v>200.5</v>
      </c>
      <c r="CI19" s="79">
        <v>104.4</v>
      </c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</row>
    <row r="20" spans="1:1024" s="53" customFormat="1" ht="18.75" customHeight="1" x14ac:dyDescent="0.2">
      <c r="A20" s="46" t="s">
        <v>73</v>
      </c>
      <c r="B20" s="47">
        <v>2.2000000000000002</v>
      </c>
      <c r="C20" s="47"/>
      <c r="D20" s="48"/>
      <c r="E20" s="48"/>
      <c r="F20" s="48"/>
      <c r="G20" s="49">
        <v>21</v>
      </c>
      <c r="H20" s="49"/>
      <c r="I20" s="49">
        <v>4122</v>
      </c>
      <c r="J20" s="50">
        <v>1793</v>
      </c>
      <c r="K20" s="50">
        <v>3247</v>
      </c>
      <c r="L20" s="50">
        <v>695</v>
      </c>
      <c r="M20" s="49"/>
      <c r="N20" s="49"/>
      <c r="O20" s="49"/>
      <c r="P20" s="49"/>
      <c r="Q20" s="49"/>
      <c r="R20" s="49"/>
      <c r="S20" s="49"/>
      <c r="T20" s="49"/>
      <c r="U20" s="49"/>
      <c r="V20" s="50">
        <v>3441</v>
      </c>
      <c r="W20" s="50">
        <v>722.5</v>
      </c>
      <c r="X20" s="50">
        <v>1238</v>
      </c>
      <c r="Y20" s="50">
        <v>385</v>
      </c>
      <c r="Z20" s="50"/>
      <c r="AA20" s="50"/>
      <c r="AB20" s="50"/>
      <c r="AC20" s="50"/>
      <c r="AD20" s="50"/>
      <c r="AE20" s="50"/>
      <c r="AF20" s="50">
        <v>15</v>
      </c>
      <c r="AG20" s="50"/>
      <c r="AH20" s="50">
        <v>200</v>
      </c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>
        <v>636</v>
      </c>
      <c r="AW20" s="50">
        <v>62</v>
      </c>
      <c r="AX20" s="50">
        <v>62</v>
      </c>
      <c r="AY20" s="50"/>
      <c r="AZ20" s="50"/>
      <c r="BA20" s="50"/>
      <c r="BB20" s="50">
        <v>120</v>
      </c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>
        <v>1</v>
      </c>
      <c r="CC20" s="50">
        <v>1</v>
      </c>
      <c r="CD20" s="50"/>
      <c r="CE20" s="50"/>
      <c r="CF20" s="50">
        <v>94</v>
      </c>
      <c r="CG20" s="50">
        <v>1554</v>
      </c>
      <c r="CH20" s="50"/>
      <c r="CI20" s="50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</row>
    <row r="21" spans="1:1024" s="53" customFormat="1" ht="18.75" customHeight="1" x14ac:dyDescent="0.2">
      <c r="A21" s="46" t="s">
        <v>74</v>
      </c>
      <c r="B21" s="47">
        <v>36.1</v>
      </c>
      <c r="C21" s="47">
        <f>D21/H21*100</f>
        <v>3.9560439560439558</v>
      </c>
      <c r="D21" s="48">
        <v>3.6</v>
      </c>
      <c r="E21" s="48">
        <v>3.6</v>
      </c>
      <c r="F21" s="48">
        <v>157.4</v>
      </c>
      <c r="G21" s="49">
        <v>15</v>
      </c>
      <c r="H21" s="49">
        <v>91</v>
      </c>
      <c r="I21" s="49">
        <v>4379.8999999999996</v>
      </c>
      <c r="J21" s="50">
        <v>667.7</v>
      </c>
      <c r="K21" s="50">
        <v>6314.5</v>
      </c>
      <c r="L21" s="49"/>
      <c r="M21" s="49">
        <v>3765</v>
      </c>
      <c r="N21" s="50">
        <v>150</v>
      </c>
      <c r="O21" s="50">
        <v>3750</v>
      </c>
      <c r="P21" s="49"/>
      <c r="Q21" s="49">
        <v>4000</v>
      </c>
      <c r="R21" s="49">
        <v>50</v>
      </c>
      <c r="S21" s="49">
        <v>200</v>
      </c>
      <c r="T21" s="49"/>
      <c r="U21" s="49"/>
      <c r="V21" s="50">
        <v>1905</v>
      </c>
      <c r="W21" s="50">
        <v>1005</v>
      </c>
      <c r="X21" s="50">
        <v>1939</v>
      </c>
      <c r="Y21" s="50"/>
      <c r="Z21" s="50">
        <v>4040</v>
      </c>
      <c r="AA21" s="50">
        <v>250</v>
      </c>
      <c r="AB21" s="50">
        <v>2500</v>
      </c>
      <c r="AC21" s="50"/>
      <c r="AD21" s="50">
        <v>6000</v>
      </c>
      <c r="AE21" s="50"/>
      <c r="AF21" s="50"/>
      <c r="AG21" s="50"/>
      <c r="AH21" s="50">
        <v>1949</v>
      </c>
      <c r="AI21" s="50">
        <f>AM21+AP21+AS21</f>
        <v>436.5</v>
      </c>
      <c r="AJ21" s="50">
        <f>AN21+AQ21+AT21</f>
        <v>911.6</v>
      </c>
      <c r="AK21" s="50"/>
      <c r="AL21" s="50">
        <f>AJ21/AI21*10</f>
        <v>20.884306987399771</v>
      </c>
      <c r="AM21" s="50">
        <v>60</v>
      </c>
      <c r="AN21" s="50">
        <v>108</v>
      </c>
      <c r="AO21" s="50">
        <f>AN21/AM21*10</f>
        <v>18</v>
      </c>
      <c r="AP21" s="50">
        <v>252</v>
      </c>
      <c r="AQ21" s="50">
        <v>553.6</v>
      </c>
      <c r="AR21" s="50">
        <f>AQ21/AP21*10</f>
        <v>21.968253968253968</v>
      </c>
      <c r="AS21" s="50">
        <v>124.5</v>
      </c>
      <c r="AT21" s="50">
        <v>250</v>
      </c>
      <c r="AU21" s="50">
        <f>AT21/AS21*10</f>
        <v>20.080321285140563</v>
      </c>
      <c r="AV21" s="50">
        <v>22703</v>
      </c>
      <c r="AW21" s="50">
        <v>6221</v>
      </c>
      <c r="AX21" s="50">
        <v>861</v>
      </c>
      <c r="AY21" s="50">
        <v>27.4</v>
      </c>
      <c r="AZ21" s="50">
        <v>569</v>
      </c>
      <c r="BA21" s="50">
        <f>AZ21/AY21*10</f>
        <v>207.66423357664235</v>
      </c>
      <c r="BB21" s="50">
        <v>450</v>
      </c>
      <c r="BC21" s="50">
        <f>BF21+BH21+BJ21+BL21+BN21+BP21+BR21</f>
        <v>52.6</v>
      </c>
      <c r="BD21" s="50">
        <f>BG21+BI21+BK21+BM21+BO21+BQ21+BS21</f>
        <v>802.4</v>
      </c>
      <c r="BE21" s="50">
        <f>BD21/BC21*10</f>
        <v>152.54752851711027</v>
      </c>
      <c r="BF21" s="50">
        <v>19</v>
      </c>
      <c r="BG21" s="50">
        <v>435.2</v>
      </c>
      <c r="BH21" s="50">
        <v>8</v>
      </c>
      <c r="BI21" s="50">
        <v>48.7</v>
      </c>
      <c r="BJ21" s="50">
        <v>2.5</v>
      </c>
      <c r="BK21" s="50">
        <v>14.5</v>
      </c>
      <c r="BL21" s="50">
        <v>21</v>
      </c>
      <c r="BM21" s="50">
        <v>279</v>
      </c>
      <c r="BN21" s="50">
        <v>0.1</v>
      </c>
      <c r="BO21" s="50">
        <v>2</v>
      </c>
      <c r="BP21" s="50">
        <v>2</v>
      </c>
      <c r="BQ21" s="50">
        <v>15</v>
      </c>
      <c r="BR21" s="50"/>
      <c r="BS21" s="50">
        <v>8</v>
      </c>
      <c r="BT21" s="50">
        <f>BU21+BV21+BW21</f>
        <v>62.15</v>
      </c>
      <c r="BU21" s="50">
        <v>28</v>
      </c>
      <c r="BV21" s="50">
        <v>26.15</v>
      </c>
      <c r="BW21" s="50">
        <v>8</v>
      </c>
      <c r="BX21" s="50">
        <f>BY21+BZ21+CA21</f>
        <v>1203.8599999999999</v>
      </c>
      <c r="BY21" s="50">
        <v>692.86</v>
      </c>
      <c r="BZ21" s="50">
        <v>404.4</v>
      </c>
      <c r="CA21" s="50">
        <v>106.6</v>
      </c>
      <c r="CB21" s="50">
        <v>38</v>
      </c>
      <c r="CC21" s="50">
        <v>38</v>
      </c>
      <c r="CD21" s="50"/>
      <c r="CE21" s="50">
        <v>31734</v>
      </c>
      <c r="CF21" s="50">
        <v>968</v>
      </c>
      <c r="CG21" s="50">
        <v>732</v>
      </c>
      <c r="CH21" s="50"/>
      <c r="CI21" s="50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</row>
    <row r="22" spans="1:1024" s="53" customFormat="1" ht="18.95" customHeight="1" x14ac:dyDescent="0.2">
      <c r="A22" s="46" t="s">
        <v>75</v>
      </c>
      <c r="B22" s="47">
        <v>14.8</v>
      </c>
      <c r="C22" s="47">
        <f>D22/H22*100</f>
        <v>14.658536585365853</v>
      </c>
      <c r="D22" s="48">
        <v>60.1</v>
      </c>
      <c r="E22" s="48">
        <v>58.3</v>
      </c>
      <c r="F22" s="48">
        <v>1606</v>
      </c>
      <c r="G22" s="49">
        <v>410</v>
      </c>
      <c r="H22" s="49">
        <v>410</v>
      </c>
      <c r="I22" s="49">
        <v>1473</v>
      </c>
      <c r="J22" s="50">
        <v>253</v>
      </c>
      <c r="K22" s="50">
        <v>804</v>
      </c>
      <c r="L22" s="49"/>
      <c r="M22" s="49">
        <v>5459</v>
      </c>
      <c r="N22" s="50">
        <v>668</v>
      </c>
      <c r="O22" s="50">
        <v>4689</v>
      </c>
      <c r="P22" s="50">
        <v>208</v>
      </c>
      <c r="Q22" s="49">
        <v>8222</v>
      </c>
      <c r="R22" s="50">
        <v>271</v>
      </c>
      <c r="S22" s="50">
        <v>5509</v>
      </c>
      <c r="T22" s="49"/>
      <c r="U22" s="49"/>
      <c r="V22" s="50">
        <v>800</v>
      </c>
      <c r="W22" s="50">
        <v>902</v>
      </c>
      <c r="X22" s="50">
        <v>1011</v>
      </c>
      <c r="Y22" s="50"/>
      <c r="Z22" s="50">
        <v>4600</v>
      </c>
      <c r="AA22" s="50">
        <v>147</v>
      </c>
      <c r="AB22" s="50">
        <v>1032</v>
      </c>
      <c r="AC22" s="50">
        <v>105</v>
      </c>
      <c r="AD22" s="50">
        <v>5500</v>
      </c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>
        <v>309</v>
      </c>
      <c r="AW22" s="50">
        <v>30.9</v>
      </c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>
        <v>5</v>
      </c>
      <c r="CC22" s="50">
        <v>3</v>
      </c>
      <c r="CD22" s="89">
        <f>CB22-CC22</f>
        <v>2</v>
      </c>
      <c r="CE22" s="50"/>
      <c r="CF22" s="50">
        <v>19</v>
      </c>
      <c r="CG22" s="50">
        <v>4363</v>
      </c>
      <c r="CH22" s="50"/>
      <c r="CI22" s="50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</row>
    <row r="23" spans="1:1024" s="100" customFormat="1" ht="18" customHeight="1" x14ac:dyDescent="0.25">
      <c r="A23" s="46" t="s">
        <v>76</v>
      </c>
      <c r="B23" s="47">
        <v>11.9</v>
      </c>
      <c r="C23" s="47">
        <f>D23/H23*100</f>
        <v>13.533980582524272</v>
      </c>
      <c r="D23" s="48">
        <v>27.88</v>
      </c>
      <c r="E23" s="48">
        <v>26.42</v>
      </c>
      <c r="F23" s="48">
        <v>841.28</v>
      </c>
      <c r="G23" s="49">
        <v>210</v>
      </c>
      <c r="H23" s="49">
        <v>206</v>
      </c>
      <c r="I23" s="49">
        <v>650</v>
      </c>
      <c r="J23" s="52">
        <v>150</v>
      </c>
      <c r="K23" s="52">
        <v>450</v>
      </c>
      <c r="L23" s="49"/>
      <c r="M23" s="49"/>
      <c r="N23" s="49"/>
      <c r="O23" s="49"/>
      <c r="P23" s="49"/>
      <c r="Q23" s="49">
        <v>2000</v>
      </c>
      <c r="R23" s="52">
        <v>121</v>
      </c>
      <c r="S23" s="52">
        <v>1700</v>
      </c>
      <c r="T23" s="49"/>
      <c r="U23" s="49"/>
      <c r="V23" s="52">
        <v>500</v>
      </c>
      <c r="W23" s="52">
        <v>62</v>
      </c>
      <c r="X23" s="52">
        <v>186</v>
      </c>
      <c r="Y23" s="52"/>
      <c r="Z23" s="52"/>
      <c r="AA23" s="52"/>
      <c r="AB23" s="52"/>
      <c r="AC23" s="52"/>
      <c r="AD23" s="52">
        <v>2000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>
        <v>40</v>
      </c>
      <c r="AW23" s="52">
        <v>177</v>
      </c>
      <c r="AX23" s="52">
        <v>35</v>
      </c>
      <c r="AY23" s="52"/>
      <c r="AZ23" s="52"/>
      <c r="BA23" s="52"/>
      <c r="BB23" s="52">
        <v>7</v>
      </c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>
        <v>1</v>
      </c>
      <c r="CC23" s="52">
        <v>1</v>
      </c>
      <c r="CD23" s="52"/>
      <c r="CE23" s="52"/>
      <c r="CF23" s="52">
        <v>100</v>
      </c>
      <c r="CG23" s="52">
        <v>500</v>
      </c>
      <c r="CH23" s="52"/>
      <c r="CI23" s="52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</row>
    <row r="24" spans="1:1024" s="53" customFormat="1" ht="19.5" customHeight="1" x14ac:dyDescent="0.2">
      <c r="A24" s="46" t="s">
        <v>77</v>
      </c>
      <c r="B24" s="47">
        <v>20.399999999999999</v>
      </c>
      <c r="C24" s="47">
        <v>20.2</v>
      </c>
      <c r="D24" s="48">
        <v>60.61</v>
      </c>
      <c r="E24" s="48">
        <v>59.56</v>
      </c>
      <c r="F24" s="48">
        <v>1845</v>
      </c>
      <c r="G24" s="49">
        <v>300</v>
      </c>
      <c r="H24" s="49">
        <v>300</v>
      </c>
      <c r="I24" s="49">
        <v>1000</v>
      </c>
      <c r="J24" s="50">
        <v>582</v>
      </c>
      <c r="K24" s="50">
        <v>1749</v>
      </c>
      <c r="L24" s="49"/>
      <c r="M24" s="49">
        <v>1000</v>
      </c>
      <c r="N24" s="50">
        <v>60</v>
      </c>
      <c r="O24" s="50">
        <v>600</v>
      </c>
      <c r="P24" s="49"/>
      <c r="Q24" s="49">
        <v>3890</v>
      </c>
      <c r="R24" s="50">
        <v>310</v>
      </c>
      <c r="S24" s="50">
        <v>4690</v>
      </c>
      <c r="T24" s="49"/>
      <c r="U24" s="50">
        <v>378</v>
      </c>
      <c r="V24" s="50">
        <v>1000</v>
      </c>
      <c r="W24" s="50">
        <v>582</v>
      </c>
      <c r="X24" s="50">
        <v>1650</v>
      </c>
      <c r="Y24" s="50" t="s">
        <v>78</v>
      </c>
      <c r="Z24" s="50"/>
      <c r="AA24" s="50"/>
      <c r="AB24" s="50"/>
      <c r="AC24" s="50"/>
      <c r="AD24" s="50"/>
      <c r="AE24" s="50"/>
      <c r="AF24" s="50"/>
      <c r="AG24" s="50"/>
      <c r="AH24" s="50">
        <v>825</v>
      </c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>
        <v>3048</v>
      </c>
      <c r="AW24" s="50">
        <v>797</v>
      </c>
      <c r="AX24" s="50">
        <v>563</v>
      </c>
      <c r="AY24" s="50">
        <v>8.5</v>
      </c>
      <c r="AZ24" s="50">
        <v>108</v>
      </c>
      <c r="BA24" s="50">
        <f>AZ24/AY24*10</f>
        <v>127.05882352941175</v>
      </c>
      <c r="BB24" s="50">
        <v>383</v>
      </c>
      <c r="BC24" s="50">
        <f>BF24+BH24+BJ24+BL24+BN24+BP24+BR24</f>
        <v>36.700000000000003</v>
      </c>
      <c r="BD24" s="50">
        <f>BG24+BI24+BK24+BM24+BO24+BQ24+BS24</f>
        <v>179.5</v>
      </c>
      <c r="BE24" s="50">
        <f>BD24/BC24*10</f>
        <v>48.910081743869199</v>
      </c>
      <c r="BF24" s="50">
        <v>1</v>
      </c>
      <c r="BG24" s="50">
        <v>9</v>
      </c>
      <c r="BH24" s="50">
        <v>22.2</v>
      </c>
      <c r="BI24" s="50">
        <v>83.5</v>
      </c>
      <c r="BJ24" s="50"/>
      <c r="BK24" s="50"/>
      <c r="BL24" s="50">
        <v>1.5</v>
      </c>
      <c r="BM24" s="50">
        <v>24</v>
      </c>
      <c r="BN24" s="50"/>
      <c r="BO24" s="50"/>
      <c r="BP24" s="50"/>
      <c r="BQ24" s="50"/>
      <c r="BR24" s="50">
        <v>12</v>
      </c>
      <c r="BS24" s="50">
        <v>63</v>
      </c>
      <c r="BT24" s="50"/>
      <c r="BU24" s="50"/>
      <c r="BV24" s="50"/>
      <c r="BW24" s="50"/>
      <c r="BX24" s="50"/>
      <c r="BY24" s="50"/>
      <c r="BZ24" s="50"/>
      <c r="CA24" s="50"/>
      <c r="CB24" s="50">
        <v>20</v>
      </c>
      <c r="CC24" s="50">
        <v>18</v>
      </c>
      <c r="CD24" s="89">
        <f>CB24-CC24</f>
        <v>2</v>
      </c>
      <c r="CE24" s="50">
        <v>2450</v>
      </c>
      <c r="CF24" s="50"/>
      <c r="CG24" s="50"/>
      <c r="CH24" s="50"/>
      <c r="CI24" s="50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</row>
    <row r="25" spans="1:1024" s="99" customFormat="1" ht="18.75" customHeight="1" x14ac:dyDescent="0.2">
      <c r="A25" s="46" t="s">
        <v>79</v>
      </c>
      <c r="B25" s="47"/>
      <c r="C25" s="47"/>
      <c r="D25" s="48"/>
      <c r="E25" s="48"/>
      <c r="F25" s="48"/>
      <c r="G25" s="49"/>
      <c r="H25" s="49"/>
      <c r="I25" s="49">
        <v>320</v>
      </c>
      <c r="J25" s="50">
        <v>330</v>
      </c>
      <c r="K25" s="50">
        <v>660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>
        <v>320</v>
      </c>
      <c r="W25" s="50">
        <v>250</v>
      </c>
      <c r="X25" s="50">
        <v>250</v>
      </c>
      <c r="Y25" s="50"/>
      <c r="Z25" s="50"/>
      <c r="AA25" s="50"/>
      <c r="AB25" s="50"/>
      <c r="AC25" s="50"/>
      <c r="AD25" s="50"/>
      <c r="AE25" s="50"/>
      <c r="AF25" s="50"/>
      <c r="AG25" s="50"/>
      <c r="AH25" s="50">
        <v>312</v>
      </c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>
        <v>22586</v>
      </c>
      <c r="AW25" s="50">
        <v>5109</v>
      </c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>
        <v>28</v>
      </c>
      <c r="CC25" s="50">
        <v>14</v>
      </c>
      <c r="CD25" s="89">
        <f>CB25-CC25</f>
        <v>14</v>
      </c>
      <c r="CE25" s="50">
        <v>19991</v>
      </c>
      <c r="CF25" s="50"/>
      <c r="CG25" s="50"/>
      <c r="CH25" s="50">
        <v>1375.1</v>
      </c>
      <c r="CI25" s="50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</row>
    <row r="26" spans="1:1024" s="53" customFormat="1" ht="18.75" customHeight="1" x14ac:dyDescent="0.2">
      <c r="A26" s="46" t="s">
        <v>80</v>
      </c>
      <c r="B26" s="47"/>
      <c r="C26" s="47"/>
      <c r="D26" s="48"/>
      <c r="E26" s="48"/>
      <c r="F26" s="48"/>
      <c r="G26" s="49"/>
      <c r="H26" s="49"/>
      <c r="I26" s="49">
        <v>557</v>
      </c>
      <c r="J26" s="50">
        <v>270</v>
      </c>
      <c r="K26" s="50">
        <v>540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>
        <v>380</v>
      </c>
      <c r="W26" s="50">
        <v>379</v>
      </c>
      <c r="X26" s="50">
        <v>426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>
        <v>87</v>
      </c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>
        <v>11</v>
      </c>
      <c r="CC26" s="50">
        <v>11</v>
      </c>
      <c r="CD26" s="50"/>
      <c r="CE26" s="50"/>
      <c r="CF26" s="50"/>
      <c r="CG26" s="50"/>
      <c r="CH26" s="50"/>
      <c r="CI26" s="50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</row>
    <row r="27" spans="1:1024" s="99" customFormat="1" ht="18.95" customHeight="1" x14ac:dyDescent="0.2">
      <c r="A27" s="46" t="s">
        <v>81</v>
      </c>
      <c r="B27" s="47"/>
      <c r="C27" s="47"/>
      <c r="D27" s="48"/>
      <c r="E27" s="48"/>
      <c r="F27" s="48"/>
      <c r="G27" s="49"/>
      <c r="H27" s="49"/>
      <c r="I27" s="49">
        <v>3870</v>
      </c>
      <c r="J27" s="50">
        <v>700</v>
      </c>
      <c r="K27" s="50">
        <v>3456</v>
      </c>
      <c r="L27" s="49"/>
      <c r="M27" s="49">
        <v>250</v>
      </c>
      <c r="N27" s="50">
        <v>200</v>
      </c>
      <c r="O27" s="50">
        <v>1450</v>
      </c>
      <c r="P27" s="49"/>
      <c r="Q27" s="49">
        <v>1350</v>
      </c>
      <c r="R27" s="50">
        <v>300</v>
      </c>
      <c r="S27" s="50">
        <v>1858</v>
      </c>
      <c r="T27" s="49"/>
      <c r="U27" s="49"/>
      <c r="V27" s="50">
        <v>4400</v>
      </c>
      <c r="W27" s="50">
        <v>817</v>
      </c>
      <c r="X27" s="50">
        <v>2060</v>
      </c>
      <c r="Y27" s="50"/>
      <c r="Z27" s="50">
        <v>1707</v>
      </c>
      <c r="AA27" s="50">
        <v>151</v>
      </c>
      <c r="AB27" s="50">
        <v>1707</v>
      </c>
      <c r="AC27" s="50"/>
      <c r="AD27" s="50">
        <v>1950</v>
      </c>
      <c r="AE27" s="50"/>
      <c r="AF27" s="50"/>
      <c r="AG27" s="50"/>
      <c r="AH27" s="50">
        <v>2777</v>
      </c>
      <c r="AI27" s="50">
        <f t="shared" ref="AI27:AJ29" si="0">AM27+AP27+AS27</f>
        <v>695</v>
      </c>
      <c r="AJ27" s="50">
        <f t="shared" si="0"/>
        <v>936</v>
      </c>
      <c r="AK27" s="50"/>
      <c r="AL27" s="50">
        <f>AJ27/AI27*10</f>
        <v>13.467625899280575</v>
      </c>
      <c r="AM27" s="50">
        <v>160</v>
      </c>
      <c r="AN27" s="50">
        <v>236</v>
      </c>
      <c r="AO27" s="50">
        <f>AN27/AM27*10</f>
        <v>14.75</v>
      </c>
      <c r="AP27" s="50">
        <v>405</v>
      </c>
      <c r="AQ27" s="50">
        <v>547</v>
      </c>
      <c r="AR27" s="80">
        <f>AQ27/AP27*10</f>
        <v>13.506172839506172</v>
      </c>
      <c r="AS27" s="50">
        <v>130</v>
      </c>
      <c r="AT27" s="50">
        <v>153</v>
      </c>
      <c r="AU27" s="50">
        <f>AT27/AS27*10</f>
        <v>11.76923076923077</v>
      </c>
      <c r="AV27" s="50">
        <v>9600</v>
      </c>
      <c r="AW27" s="50">
        <v>1187</v>
      </c>
      <c r="AX27" s="50">
        <v>80</v>
      </c>
      <c r="AY27" s="50"/>
      <c r="AZ27" s="50"/>
      <c r="BA27" s="50"/>
      <c r="BB27" s="50">
        <v>20</v>
      </c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>
        <v>97</v>
      </c>
      <c r="CC27" s="50">
        <v>75</v>
      </c>
      <c r="CD27" s="89">
        <f>CB27-CC27</f>
        <v>22</v>
      </c>
      <c r="CE27" s="50">
        <v>5000</v>
      </c>
      <c r="CF27" s="50"/>
      <c r="CG27" s="50"/>
      <c r="CH27" s="50"/>
      <c r="CI27" s="50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</row>
    <row r="28" spans="1:1024" s="99" customFormat="1" ht="18.75" customHeight="1" x14ac:dyDescent="0.2">
      <c r="A28" s="46" t="s">
        <v>82</v>
      </c>
      <c r="B28" s="47">
        <v>19.100000000000001</v>
      </c>
      <c r="C28" s="47">
        <f>D28/H28*100</f>
        <v>21.873493975903617</v>
      </c>
      <c r="D28" s="48">
        <v>363.1</v>
      </c>
      <c r="E28" s="48">
        <v>351.2</v>
      </c>
      <c r="F28" s="48">
        <v>9805.2999999999993</v>
      </c>
      <c r="G28" s="49">
        <v>1655</v>
      </c>
      <c r="H28" s="49">
        <v>1660</v>
      </c>
      <c r="I28" s="49">
        <v>7600</v>
      </c>
      <c r="J28" s="50">
        <v>3857</v>
      </c>
      <c r="K28" s="50">
        <v>8687</v>
      </c>
      <c r="L28" s="50"/>
      <c r="M28" s="49">
        <v>4200</v>
      </c>
      <c r="N28" s="50">
        <v>264</v>
      </c>
      <c r="O28" s="50">
        <v>5130</v>
      </c>
      <c r="P28" s="50">
        <v>4130</v>
      </c>
      <c r="Q28" s="49">
        <v>12000</v>
      </c>
      <c r="R28" s="50">
        <v>338</v>
      </c>
      <c r="S28" s="50">
        <v>9800</v>
      </c>
      <c r="T28" s="49"/>
      <c r="U28" s="52">
        <v>490</v>
      </c>
      <c r="V28" s="50">
        <v>7800</v>
      </c>
      <c r="W28" s="50">
        <v>2184</v>
      </c>
      <c r="X28" s="50">
        <v>6170</v>
      </c>
      <c r="Y28" s="50"/>
      <c r="Z28" s="50">
        <v>4000</v>
      </c>
      <c r="AA28" s="50">
        <v>266</v>
      </c>
      <c r="AB28" s="50">
        <v>4268</v>
      </c>
      <c r="AC28" s="50">
        <v>2200</v>
      </c>
      <c r="AD28" s="50">
        <v>27000</v>
      </c>
      <c r="AE28" s="50"/>
      <c r="AF28" s="50"/>
      <c r="AG28" s="50"/>
      <c r="AH28" s="50">
        <v>2429</v>
      </c>
      <c r="AI28" s="80">
        <f t="shared" si="0"/>
        <v>113</v>
      </c>
      <c r="AJ28" s="80">
        <f t="shared" si="0"/>
        <v>373</v>
      </c>
      <c r="AK28" s="50"/>
      <c r="AL28" s="80">
        <f>AJ28/AI28*10</f>
        <v>33.008849557522126</v>
      </c>
      <c r="AM28" s="50"/>
      <c r="AN28" s="50"/>
      <c r="AO28" s="50"/>
      <c r="AP28" s="50">
        <v>113</v>
      </c>
      <c r="AQ28" s="50">
        <v>373</v>
      </c>
      <c r="AR28" s="80">
        <f>AQ28/AP28*10</f>
        <v>33.008849557522126</v>
      </c>
      <c r="AS28" s="50"/>
      <c r="AT28" s="50"/>
      <c r="AU28" s="50"/>
      <c r="AV28" s="50">
        <v>27318</v>
      </c>
      <c r="AW28" s="50">
        <v>7368</v>
      </c>
      <c r="AX28" s="50">
        <v>815</v>
      </c>
      <c r="AY28" s="50">
        <v>27</v>
      </c>
      <c r="AZ28" s="50">
        <v>531</v>
      </c>
      <c r="BA28" s="50">
        <f>AZ28/AY28*10</f>
        <v>196.66666666666669</v>
      </c>
      <c r="BB28" s="50">
        <v>673</v>
      </c>
      <c r="BC28" s="50">
        <f>BF28+BH28+BJ28+BL28+BN28+BP28+BR28</f>
        <v>37.200000000000003</v>
      </c>
      <c r="BD28" s="50">
        <f>BG28+BI28+BK28+BM28+BO28+BQ28+BS28</f>
        <v>853</v>
      </c>
      <c r="BE28" s="50">
        <f>BD28/BC28*10</f>
        <v>229.30107526881721</v>
      </c>
      <c r="BF28" s="50">
        <v>1</v>
      </c>
      <c r="BG28" s="50">
        <v>30</v>
      </c>
      <c r="BH28" s="50">
        <v>12</v>
      </c>
      <c r="BI28" s="50">
        <v>305</v>
      </c>
      <c r="BJ28" s="50">
        <v>11.7</v>
      </c>
      <c r="BK28" s="50">
        <v>272</v>
      </c>
      <c r="BL28" s="50">
        <v>5</v>
      </c>
      <c r="BM28" s="50">
        <v>105</v>
      </c>
      <c r="BN28" s="50"/>
      <c r="BO28" s="50"/>
      <c r="BP28" s="50"/>
      <c r="BQ28" s="50"/>
      <c r="BR28" s="50">
        <v>7.5</v>
      </c>
      <c r="BS28" s="50">
        <v>141</v>
      </c>
      <c r="BT28" s="50"/>
      <c r="BU28" s="50"/>
      <c r="BV28" s="50"/>
      <c r="BW28" s="50"/>
      <c r="BX28" s="50"/>
      <c r="BY28" s="50"/>
      <c r="BZ28" s="50"/>
      <c r="CA28" s="50"/>
      <c r="CB28" s="50">
        <v>112</v>
      </c>
      <c r="CC28" s="50">
        <v>104</v>
      </c>
      <c r="CD28" s="89">
        <f>CB28-CC28</f>
        <v>8</v>
      </c>
      <c r="CE28" s="50">
        <v>21758</v>
      </c>
      <c r="CF28" s="50">
        <v>7</v>
      </c>
      <c r="CG28" s="50">
        <v>140</v>
      </c>
      <c r="CH28" s="50">
        <v>860</v>
      </c>
      <c r="CI28" s="50"/>
      <c r="ALD28" s="54"/>
      <c r="ALE28" s="54"/>
      <c r="ALF28" s="54"/>
      <c r="ALG28" s="54"/>
      <c r="ALH28" s="54"/>
      <c r="ALI28" s="54"/>
      <c r="ALJ28" s="54"/>
      <c r="ALK28" s="54"/>
      <c r="ALL28" s="54"/>
      <c r="ALM28" s="54"/>
      <c r="ALN28" s="54"/>
      <c r="ALO28" s="54"/>
      <c r="ALP28" s="54"/>
      <c r="ALQ28" s="54"/>
      <c r="ALR28" s="54"/>
      <c r="ALS28" s="54"/>
      <c r="ALT28" s="54"/>
      <c r="ALU28" s="54"/>
      <c r="ALV28" s="54"/>
      <c r="ALW28" s="54"/>
      <c r="ALX28" s="54"/>
      <c r="ALY28" s="54"/>
      <c r="ALZ28" s="54"/>
      <c r="AMA28" s="54"/>
      <c r="AMB28" s="54"/>
      <c r="AMC28" s="54"/>
      <c r="AMD28" s="54"/>
      <c r="AME28" s="54"/>
      <c r="AMF28" s="54"/>
      <c r="AMG28" s="54"/>
      <c r="AMH28" s="54"/>
      <c r="AMI28" s="54"/>
      <c r="AMJ28" s="54"/>
    </row>
    <row r="29" spans="1:1024" s="53" customFormat="1" ht="18.75" customHeight="1" x14ac:dyDescent="0.2">
      <c r="A29" s="46" t="s">
        <v>83</v>
      </c>
      <c r="B29" s="47">
        <v>23.8</v>
      </c>
      <c r="C29" s="47">
        <f>D29/H29*100</f>
        <v>23.338330834582706</v>
      </c>
      <c r="D29" s="48">
        <v>467</v>
      </c>
      <c r="E29" s="48">
        <v>475</v>
      </c>
      <c r="F29" s="48">
        <v>13878</v>
      </c>
      <c r="G29" s="49">
        <v>1818</v>
      </c>
      <c r="H29" s="49">
        <v>2001</v>
      </c>
      <c r="I29" s="49">
        <v>3120</v>
      </c>
      <c r="J29" s="50">
        <v>1310</v>
      </c>
      <c r="K29" s="50">
        <v>1915</v>
      </c>
      <c r="L29" s="49"/>
      <c r="M29" s="51">
        <v>38858</v>
      </c>
      <c r="N29" s="50">
        <v>2237</v>
      </c>
      <c r="O29" s="50">
        <v>40447</v>
      </c>
      <c r="P29" s="50">
        <v>40447</v>
      </c>
      <c r="Q29" s="49">
        <v>30000</v>
      </c>
      <c r="R29" s="50">
        <v>327</v>
      </c>
      <c r="S29" s="50">
        <v>7679</v>
      </c>
      <c r="T29" s="49"/>
      <c r="U29" s="52">
        <v>290</v>
      </c>
      <c r="V29" s="50">
        <v>3120</v>
      </c>
      <c r="W29" s="50">
        <v>821</v>
      </c>
      <c r="X29" s="50">
        <v>1519</v>
      </c>
      <c r="Y29" s="50"/>
      <c r="Z29" s="50">
        <v>40000</v>
      </c>
      <c r="AA29" s="50">
        <v>2000</v>
      </c>
      <c r="AB29" s="50">
        <v>34060</v>
      </c>
      <c r="AC29" s="50"/>
      <c r="AD29" s="50">
        <v>30000</v>
      </c>
      <c r="AE29" s="50"/>
      <c r="AF29" s="50"/>
      <c r="AG29" s="50"/>
      <c r="AH29" s="50">
        <v>1555</v>
      </c>
      <c r="AI29" s="80">
        <f t="shared" si="0"/>
        <v>486</v>
      </c>
      <c r="AJ29" s="80">
        <f t="shared" si="0"/>
        <v>1610</v>
      </c>
      <c r="AK29" s="50"/>
      <c r="AL29" s="80">
        <f>AJ29/AI29*10</f>
        <v>33.127572016460903</v>
      </c>
      <c r="AM29" s="50"/>
      <c r="AN29" s="50"/>
      <c r="AO29" s="50"/>
      <c r="AP29" s="50">
        <v>336</v>
      </c>
      <c r="AQ29" s="50">
        <v>1310</v>
      </c>
      <c r="AR29" s="50">
        <f>AQ29/AP29*10</f>
        <v>38.988095238095241</v>
      </c>
      <c r="AS29" s="50">
        <v>150</v>
      </c>
      <c r="AT29" s="50">
        <v>300</v>
      </c>
      <c r="AU29" s="50">
        <f>AT29/AS29*10</f>
        <v>20</v>
      </c>
      <c r="AV29" s="50">
        <v>21316</v>
      </c>
      <c r="AW29" s="50">
        <v>7505.9</v>
      </c>
      <c r="AX29" s="50">
        <v>29</v>
      </c>
      <c r="AY29" s="50"/>
      <c r="AZ29" s="50"/>
      <c r="BA29" s="50"/>
      <c r="BB29" s="50">
        <v>26</v>
      </c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>
        <v>27588</v>
      </c>
      <c r="CF29" s="50"/>
      <c r="CG29" s="50"/>
      <c r="CH29" s="50"/>
      <c r="CI29" s="50">
        <v>55.44</v>
      </c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</row>
    <row r="30" spans="1:1024" s="53" customFormat="1" ht="18.75" customHeight="1" x14ac:dyDescent="0.2">
      <c r="A30" s="46" t="s">
        <v>84</v>
      </c>
      <c r="B30" s="47">
        <v>11</v>
      </c>
      <c r="C30" s="47">
        <f>D30/H30*100</f>
        <v>14.285714285714285</v>
      </c>
      <c r="D30" s="48">
        <v>11</v>
      </c>
      <c r="E30" s="48">
        <v>10.7</v>
      </c>
      <c r="F30" s="48">
        <v>264</v>
      </c>
      <c r="G30" s="49">
        <v>77</v>
      </c>
      <c r="H30" s="49">
        <v>77</v>
      </c>
      <c r="I30" s="49"/>
      <c r="J30" s="52">
        <v>270</v>
      </c>
      <c r="K30" s="52">
        <v>270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ALD30" s="54"/>
      <c r="ALE30" s="54"/>
      <c r="ALF30" s="54"/>
      <c r="ALG30" s="54"/>
      <c r="ALH30" s="54"/>
      <c r="ALI30" s="54"/>
      <c r="ALJ30" s="54"/>
      <c r="ALK30" s="54"/>
      <c r="ALL30" s="54"/>
      <c r="ALM30" s="54"/>
      <c r="ALN30" s="54"/>
      <c r="ALO30" s="54"/>
      <c r="ALP30" s="54"/>
      <c r="ALQ30" s="54"/>
      <c r="ALR30" s="54"/>
      <c r="ALS30" s="54"/>
      <c r="ALT30" s="54"/>
      <c r="ALU30" s="54"/>
      <c r="ALV30" s="54"/>
      <c r="ALW30" s="54"/>
      <c r="ALX30" s="54"/>
      <c r="ALY30" s="54"/>
      <c r="ALZ30" s="54"/>
      <c r="AMA30" s="54"/>
      <c r="AMB30" s="54"/>
      <c r="AMC30" s="54"/>
      <c r="AMD30" s="54"/>
      <c r="AME30" s="54"/>
      <c r="AMF30" s="54"/>
      <c r="AMG30" s="54"/>
      <c r="AMH30" s="54"/>
      <c r="AMI30" s="54"/>
      <c r="AMJ30" s="54"/>
    </row>
    <row r="31" spans="1:1024" s="53" customFormat="1" ht="18.75" customHeight="1" x14ac:dyDescent="0.2">
      <c r="A31" s="46" t="s">
        <v>85</v>
      </c>
      <c r="B31" s="47">
        <v>7.1</v>
      </c>
      <c r="C31" s="47">
        <f>D31/H31*100</f>
        <v>7.9136690647482011</v>
      </c>
      <c r="D31" s="48">
        <v>33</v>
      </c>
      <c r="E31" s="48">
        <v>35.82</v>
      </c>
      <c r="F31" s="48">
        <v>875.4</v>
      </c>
      <c r="G31" s="49">
        <v>540</v>
      </c>
      <c r="H31" s="49">
        <v>417</v>
      </c>
      <c r="I31" s="49">
        <v>3350</v>
      </c>
      <c r="J31" s="50">
        <v>1565</v>
      </c>
      <c r="K31" s="50">
        <v>3871</v>
      </c>
      <c r="L31" s="49"/>
      <c r="M31" s="49">
        <v>1200</v>
      </c>
      <c r="N31" s="50">
        <v>70</v>
      </c>
      <c r="O31" s="50">
        <v>520</v>
      </c>
      <c r="P31" s="49"/>
      <c r="Q31" s="49">
        <v>6100</v>
      </c>
      <c r="R31" s="50">
        <v>20</v>
      </c>
      <c r="S31" s="50">
        <v>2997</v>
      </c>
      <c r="T31" s="49"/>
      <c r="U31" s="50">
        <v>600</v>
      </c>
      <c r="V31" s="50">
        <v>2330</v>
      </c>
      <c r="W31" s="50">
        <v>837</v>
      </c>
      <c r="X31" s="50">
        <v>1797</v>
      </c>
      <c r="Y31" s="50"/>
      <c r="Z31" s="50">
        <v>1040</v>
      </c>
      <c r="AA31" s="50">
        <v>140</v>
      </c>
      <c r="AB31" s="50">
        <v>709</v>
      </c>
      <c r="AC31" s="50"/>
      <c r="AD31" s="50">
        <v>3430</v>
      </c>
      <c r="AE31" s="50"/>
      <c r="AF31" s="50"/>
      <c r="AG31" s="50"/>
      <c r="AH31" s="50">
        <v>5556.3</v>
      </c>
      <c r="AI31" s="80">
        <f>AM31+AP31+AS31</f>
        <v>450</v>
      </c>
      <c r="AJ31" s="80">
        <f>AN31+AQ31+AT31</f>
        <v>780</v>
      </c>
      <c r="AK31" s="50"/>
      <c r="AL31" s="80">
        <f>AJ31/AI31*10</f>
        <v>17.333333333333336</v>
      </c>
      <c r="AM31" s="50">
        <v>50</v>
      </c>
      <c r="AN31" s="50">
        <v>95</v>
      </c>
      <c r="AO31" s="50">
        <f>AN31/AM31*10</f>
        <v>19</v>
      </c>
      <c r="AP31" s="50">
        <v>320</v>
      </c>
      <c r="AQ31" s="50">
        <v>500</v>
      </c>
      <c r="AR31" s="80">
        <f>AQ31/AP31*10</f>
        <v>15.625</v>
      </c>
      <c r="AS31" s="50">
        <v>80</v>
      </c>
      <c r="AT31" s="50">
        <v>185</v>
      </c>
      <c r="AU31" s="50">
        <f>AT31/AS31*10</f>
        <v>23.125</v>
      </c>
      <c r="AV31" s="50">
        <v>47051</v>
      </c>
      <c r="AW31" s="50">
        <v>7507</v>
      </c>
      <c r="AX31" s="50">
        <v>7</v>
      </c>
      <c r="AY31" s="50"/>
      <c r="AZ31" s="50"/>
      <c r="BA31" s="50"/>
      <c r="BB31" s="50">
        <v>21</v>
      </c>
      <c r="BC31" s="50">
        <f>BF31+BH31+BJ31+BL31+BN31+BP31+BR31</f>
        <v>1</v>
      </c>
      <c r="BD31" s="50">
        <f>BG31+BI31+BK31+BM31+BO31+BQ31+BS31</f>
        <v>1.5</v>
      </c>
      <c r="BE31" s="50">
        <f>BD31/BC31*10</f>
        <v>15</v>
      </c>
      <c r="BF31" s="50"/>
      <c r="BG31" s="50"/>
      <c r="BH31" s="50">
        <v>1</v>
      </c>
      <c r="BI31" s="50">
        <v>1.5</v>
      </c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>
        <v>96</v>
      </c>
      <c r="CC31" s="50">
        <v>93</v>
      </c>
      <c r="CD31" s="89">
        <f>CB31-CC31</f>
        <v>3</v>
      </c>
      <c r="CE31" s="50">
        <v>20508</v>
      </c>
      <c r="CF31" s="50"/>
      <c r="CG31" s="50"/>
      <c r="CH31" s="50"/>
      <c r="CI31" s="50">
        <v>68</v>
      </c>
      <c r="ALD31" s="54"/>
      <c r="ALE31" s="54"/>
      <c r="ALF31" s="54"/>
      <c r="ALG31" s="54"/>
      <c r="ALH31" s="54"/>
      <c r="ALI31" s="54"/>
      <c r="ALJ31" s="54"/>
      <c r="ALK31" s="54"/>
      <c r="ALL31" s="54"/>
      <c r="ALM31" s="54"/>
      <c r="ALN31" s="54"/>
      <c r="ALO31" s="54"/>
      <c r="ALP31" s="54"/>
      <c r="ALQ31" s="54"/>
      <c r="ALR31" s="54"/>
      <c r="ALS31" s="54"/>
      <c r="ALT31" s="54"/>
      <c r="ALU31" s="54"/>
      <c r="ALV31" s="54"/>
      <c r="ALW31" s="54"/>
      <c r="ALX31" s="54"/>
      <c r="ALY31" s="54"/>
      <c r="ALZ31" s="54"/>
      <c r="AMA31" s="54"/>
      <c r="AMB31" s="54"/>
      <c r="AMC31" s="54"/>
      <c r="AMD31" s="54"/>
      <c r="AME31" s="54"/>
      <c r="AMF31" s="54"/>
      <c r="AMG31" s="54"/>
      <c r="AMH31" s="54"/>
      <c r="AMI31" s="54"/>
      <c r="AMJ31" s="54"/>
    </row>
    <row r="32" spans="1:1024" s="103" customFormat="1" ht="15.75" customHeight="1" x14ac:dyDescent="0.25">
      <c r="A32" s="101" t="s">
        <v>86</v>
      </c>
      <c r="B32" s="92"/>
      <c r="C32" s="92"/>
      <c r="D32" s="93"/>
      <c r="E32" s="93"/>
      <c r="F32" s="93"/>
      <c r="G32" s="94"/>
      <c r="H32" s="102" t="s">
        <v>87</v>
      </c>
      <c r="I32" s="94">
        <v>400</v>
      </c>
      <c r="J32" s="80">
        <v>120</v>
      </c>
      <c r="K32" s="80">
        <v>400</v>
      </c>
      <c r="L32" s="80">
        <v>60</v>
      </c>
      <c r="M32" s="94"/>
      <c r="N32" s="94"/>
      <c r="O32" s="94"/>
      <c r="P32" s="94"/>
      <c r="Q32" s="94"/>
      <c r="R32" s="94"/>
      <c r="S32" s="94"/>
      <c r="T32" s="94"/>
      <c r="U32" s="94"/>
      <c r="V32" s="80">
        <v>100</v>
      </c>
      <c r="W32" s="80">
        <v>123</v>
      </c>
      <c r="X32" s="80">
        <v>150</v>
      </c>
      <c r="Y32" s="80">
        <v>50</v>
      </c>
      <c r="Z32" s="80"/>
      <c r="AA32" s="80"/>
      <c r="AB32" s="80"/>
      <c r="AC32" s="80"/>
      <c r="AD32" s="80"/>
      <c r="AE32" s="80"/>
      <c r="AF32" s="80"/>
      <c r="AG32" s="80"/>
      <c r="AH32" s="80">
        <v>5209</v>
      </c>
      <c r="AI32" s="80">
        <f>AM32+AP32+AS32</f>
        <v>788</v>
      </c>
      <c r="AJ32" s="80">
        <f>AN32+AQ32+AT32</f>
        <v>2252</v>
      </c>
      <c r="AK32" s="80"/>
      <c r="AL32" s="80">
        <f>AJ32/AI32*10</f>
        <v>28.578680203045685</v>
      </c>
      <c r="AM32" s="80">
        <v>130</v>
      </c>
      <c r="AN32" s="80">
        <v>355</v>
      </c>
      <c r="AO32" s="80">
        <f>AN32/AM32*10</f>
        <v>27.307692307692307</v>
      </c>
      <c r="AP32" s="80">
        <v>401</v>
      </c>
      <c r="AQ32" s="80">
        <v>999</v>
      </c>
      <c r="AR32" s="80">
        <f>AQ32/AP32*10</f>
        <v>24.91271820448878</v>
      </c>
      <c r="AS32" s="80">
        <v>257</v>
      </c>
      <c r="AT32" s="80">
        <v>898</v>
      </c>
      <c r="AU32" s="80">
        <f>AT32/AS32*10</f>
        <v>34.94163424124514</v>
      </c>
      <c r="AV32" s="80">
        <v>15521</v>
      </c>
      <c r="AW32" s="80">
        <v>2552</v>
      </c>
      <c r="AX32" s="80">
        <v>2</v>
      </c>
      <c r="AY32" s="80"/>
      <c r="AZ32" s="80"/>
      <c r="BA32" s="80"/>
      <c r="BB32" s="80">
        <v>1</v>
      </c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>
        <v>73</v>
      </c>
      <c r="CC32" s="80">
        <v>60</v>
      </c>
      <c r="CD32" s="89">
        <f>CB32-CC32</f>
        <v>13</v>
      </c>
      <c r="CE32" s="80">
        <v>20994</v>
      </c>
      <c r="CF32" s="80"/>
      <c r="CG32" s="80"/>
      <c r="CH32" s="80"/>
      <c r="CI32" s="80"/>
      <c r="ALD32" s="54"/>
      <c r="ALE32" s="54"/>
      <c r="ALF32" s="54"/>
      <c r="ALG32" s="54"/>
      <c r="ALH32" s="54"/>
      <c r="ALI32" s="54"/>
      <c r="ALJ32" s="54"/>
      <c r="ALK32" s="54"/>
      <c r="ALL32" s="54"/>
      <c r="ALM32" s="54"/>
      <c r="ALN32" s="54"/>
      <c r="ALO32" s="54"/>
      <c r="ALP32" s="54"/>
      <c r="ALQ32" s="54"/>
      <c r="ALR32" s="54"/>
      <c r="ALS32" s="54"/>
      <c r="ALT32" s="54"/>
      <c r="ALU32" s="54"/>
      <c r="ALV32" s="54"/>
      <c r="ALW32" s="54"/>
      <c r="ALX32" s="54"/>
      <c r="ALY32" s="54"/>
      <c r="ALZ32" s="54"/>
      <c r="AMA32" s="54"/>
      <c r="AMB32" s="54"/>
      <c r="AMC32" s="54"/>
      <c r="AMD32" s="54"/>
      <c r="AME32" s="54"/>
      <c r="AMF32" s="54"/>
      <c r="AMG32" s="54"/>
      <c r="AMH32" s="54"/>
      <c r="AMI32" s="54"/>
      <c r="AMJ32" s="54"/>
    </row>
    <row r="33" spans="1:1024" s="53" customFormat="1" ht="18.75" customHeight="1" x14ac:dyDescent="0.2">
      <c r="A33" s="46" t="s">
        <v>88</v>
      </c>
      <c r="B33" s="47">
        <v>6.8</v>
      </c>
      <c r="C33" s="47">
        <f>D33/H33*100</f>
        <v>12.686567164179104</v>
      </c>
      <c r="D33" s="48">
        <v>25.5</v>
      </c>
      <c r="E33" s="48">
        <v>18.2</v>
      </c>
      <c r="F33" s="48">
        <v>585.29999999999995</v>
      </c>
      <c r="G33" s="49">
        <v>201</v>
      </c>
      <c r="H33" s="49">
        <v>201</v>
      </c>
      <c r="I33" s="49">
        <v>1264</v>
      </c>
      <c r="J33" s="50">
        <v>840</v>
      </c>
      <c r="K33" s="50">
        <v>1422</v>
      </c>
      <c r="L33" s="49"/>
      <c r="M33" s="49">
        <v>1835</v>
      </c>
      <c r="N33" s="50">
        <v>1260</v>
      </c>
      <c r="O33" s="50">
        <v>4300</v>
      </c>
      <c r="P33" s="49"/>
      <c r="Q33" s="49">
        <v>7200</v>
      </c>
      <c r="R33" s="50">
        <v>329</v>
      </c>
      <c r="S33" s="50">
        <v>6350</v>
      </c>
      <c r="T33" s="49"/>
      <c r="U33" s="50">
        <v>125</v>
      </c>
      <c r="V33" s="50">
        <v>1120</v>
      </c>
      <c r="W33" s="50">
        <v>434.2</v>
      </c>
      <c r="X33" s="50">
        <v>940</v>
      </c>
      <c r="Y33" s="50"/>
      <c r="Z33" s="50">
        <v>3450</v>
      </c>
      <c r="AA33" s="50">
        <v>293</v>
      </c>
      <c r="AB33" s="50">
        <v>1450</v>
      </c>
      <c r="AC33" s="50"/>
      <c r="AD33" s="50"/>
      <c r="AE33" s="50"/>
      <c r="AF33" s="50"/>
      <c r="AG33" s="50"/>
      <c r="AH33" s="50">
        <v>1462</v>
      </c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>
        <v>5080</v>
      </c>
      <c r="AW33" s="50">
        <v>1066.2</v>
      </c>
      <c r="AX33" s="50">
        <v>30</v>
      </c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>
        <v>30</v>
      </c>
      <c r="CC33" s="50">
        <v>25</v>
      </c>
      <c r="CD33" s="89">
        <f>CB33-CC33</f>
        <v>5</v>
      </c>
      <c r="CE33" s="50">
        <v>3122</v>
      </c>
      <c r="CF33" s="50"/>
      <c r="CG33" s="50"/>
      <c r="CH33" s="50">
        <v>12</v>
      </c>
      <c r="CI33" s="50"/>
      <c r="ALD33" s="54"/>
      <c r="ALE33" s="54"/>
      <c r="ALF33" s="54"/>
      <c r="ALG33" s="54"/>
      <c r="ALH33" s="54"/>
      <c r="ALI33" s="54"/>
      <c r="ALJ33" s="54"/>
      <c r="ALK33" s="54"/>
      <c r="ALL33" s="54"/>
      <c r="ALM33" s="54"/>
      <c r="ALN33" s="54"/>
      <c r="ALO33" s="54"/>
      <c r="ALP33" s="54"/>
      <c r="ALQ33" s="54"/>
      <c r="ALR33" s="54"/>
      <c r="ALS33" s="54"/>
      <c r="ALT33" s="54"/>
      <c r="ALU33" s="54"/>
      <c r="ALV33" s="54"/>
      <c r="ALW33" s="54"/>
      <c r="ALX33" s="54"/>
      <c r="ALY33" s="54"/>
      <c r="ALZ33" s="54"/>
      <c r="AMA33" s="54"/>
      <c r="AMB33" s="54"/>
      <c r="AMC33" s="54"/>
      <c r="AMD33" s="54"/>
      <c r="AME33" s="54"/>
      <c r="AMF33" s="54"/>
      <c r="AMG33" s="54"/>
      <c r="AMH33" s="54"/>
      <c r="AMI33" s="54"/>
      <c r="AMJ33" s="54"/>
    </row>
    <row r="34" spans="1:1024" s="53" customFormat="1" ht="21" customHeight="1" x14ac:dyDescent="0.2">
      <c r="A34" s="46" t="s">
        <v>89</v>
      </c>
      <c r="B34" s="47"/>
      <c r="C34" s="47"/>
      <c r="D34" s="48"/>
      <c r="E34" s="48"/>
      <c r="F34" s="48" t="s">
        <v>90</v>
      </c>
      <c r="G34" s="49"/>
      <c r="H34" s="49"/>
      <c r="I34" s="49">
        <v>2300</v>
      </c>
      <c r="J34" s="50">
        <v>440</v>
      </c>
      <c r="K34" s="50">
        <v>2138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0"/>
      <c r="W34" s="50"/>
      <c r="X34" s="50"/>
      <c r="Y34" s="50"/>
      <c r="Z34" s="50"/>
      <c r="AA34" s="50">
        <v>266</v>
      </c>
      <c r="AB34" s="50">
        <v>388</v>
      </c>
      <c r="AC34" s="50">
        <v>388</v>
      </c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>
        <v>11</v>
      </c>
      <c r="AY34" s="50"/>
      <c r="AZ34" s="50"/>
      <c r="BA34" s="50"/>
      <c r="BB34" s="50">
        <v>12</v>
      </c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ALD34" s="54"/>
      <c r="ALE34" s="54"/>
      <c r="ALF34" s="54"/>
      <c r="ALG34" s="54"/>
      <c r="ALH34" s="54"/>
      <c r="ALI34" s="54"/>
      <c r="ALJ34" s="54"/>
      <c r="ALK34" s="54"/>
      <c r="ALL34" s="54"/>
      <c r="ALM34" s="54"/>
      <c r="ALN34" s="54"/>
      <c r="ALO34" s="54"/>
      <c r="ALP34" s="54"/>
      <c r="ALQ34" s="54"/>
      <c r="ALR34" s="54"/>
      <c r="ALS34" s="54"/>
      <c r="ALT34" s="54"/>
      <c r="ALU34" s="54"/>
      <c r="ALV34" s="54"/>
      <c r="ALW34" s="54"/>
      <c r="ALX34" s="54"/>
      <c r="ALY34" s="54"/>
      <c r="ALZ34" s="54"/>
      <c r="AMA34" s="54"/>
      <c r="AMB34" s="54"/>
      <c r="AMC34" s="54"/>
      <c r="AMD34" s="54"/>
      <c r="AME34" s="54"/>
      <c r="AMF34" s="54"/>
      <c r="AMG34" s="54"/>
      <c r="AMH34" s="54"/>
      <c r="AMI34" s="54"/>
      <c r="AMJ34" s="54"/>
    </row>
    <row r="35" spans="1:1024" s="53" customFormat="1" ht="18.75" customHeight="1" x14ac:dyDescent="0.2">
      <c r="A35" s="46" t="s">
        <v>91</v>
      </c>
      <c r="B35" s="47"/>
      <c r="C35" s="47"/>
      <c r="D35" s="48"/>
      <c r="E35" s="48"/>
      <c r="F35" s="104"/>
      <c r="G35" s="49"/>
      <c r="H35" s="49"/>
      <c r="I35" s="49">
        <v>280</v>
      </c>
      <c r="J35" s="50">
        <v>396</v>
      </c>
      <c r="K35" s="50">
        <v>464</v>
      </c>
      <c r="L35" s="50">
        <v>130</v>
      </c>
      <c r="M35" s="49">
        <v>600</v>
      </c>
      <c r="N35" s="50">
        <v>695</v>
      </c>
      <c r="O35" s="50">
        <v>1200</v>
      </c>
      <c r="P35" s="49"/>
      <c r="Q35" s="49"/>
      <c r="R35" s="49"/>
      <c r="S35" s="49"/>
      <c r="T35" s="49"/>
      <c r="U35" s="49"/>
      <c r="V35" s="50">
        <v>400</v>
      </c>
      <c r="W35" s="50">
        <v>141</v>
      </c>
      <c r="X35" s="50">
        <v>542</v>
      </c>
      <c r="Y35" s="50">
        <v>200</v>
      </c>
      <c r="Z35" s="50">
        <v>1400</v>
      </c>
      <c r="AA35" s="50">
        <v>91</v>
      </c>
      <c r="AB35" s="50">
        <v>860</v>
      </c>
      <c r="AC35" s="50"/>
      <c r="AD35" s="50"/>
      <c r="AE35" s="50"/>
      <c r="AF35" s="50"/>
      <c r="AG35" s="50"/>
      <c r="AH35" s="50">
        <v>580</v>
      </c>
      <c r="AI35" s="80">
        <f>AM35+AP35+AS35</f>
        <v>85</v>
      </c>
      <c r="AJ35" s="80">
        <f>AN35+AQ35+AT35</f>
        <v>143</v>
      </c>
      <c r="AK35" s="50"/>
      <c r="AL35" s="80">
        <f>AJ35/AI35*10</f>
        <v>16.823529411764707</v>
      </c>
      <c r="AM35" s="50">
        <v>15</v>
      </c>
      <c r="AN35" s="50">
        <v>23</v>
      </c>
      <c r="AO35" s="50">
        <f>AN35/AM35*10</f>
        <v>15.333333333333334</v>
      </c>
      <c r="AP35" s="50">
        <v>50</v>
      </c>
      <c r="AQ35" s="50">
        <v>100</v>
      </c>
      <c r="AR35" s="80">
        <f>AQ35/AP35*10</f>
        <v>20</v>
      </c>
      <c r="AS35" s="50">
        <v>20</v>
      </c>
      <c r="AT35" s="50">
        <v>20</v>
      </c>
      <c r="AU35" s="50">
        <f>AT35/AS35*10</f>
        <v>10</v>
      </c>
      <c r="AV35" s="50">
        <v>4804</v>
      </c>
      <c r="AW35" s="50">
        <v>531</v>
      </c>
      <c r="AX35" s="50"/>
      <c r="AY35" s="50"/>
      <c r="AZ35" s="50"/>
      <c r="BA35" s="50"/>
      <c r="BB35" s="50">
        <v>32</v>
      </c>
      <c r="BC35" s="50">
        <f>BF35+BH35+BJ35+BL35+BN35+BP35+BR35</f>
        <v>3</v>
      </c>
      <c r="BD35" s="50">
        <f>BG35+BI35+BK35+BM35+BO35+BQ35+BS35</f>
        <v>26</v>
      </c>
      <c r="BE35" s="50">
        <f>BD35/BC35*10</f>
        <v>86.666666666666657</v>
      </c>
      <c r="BF35" s="50"/>
      <c r="BG35" s="50"/>
      <c r="BH35" s="50">
        <v>3</v>
      </c>
      <c r="BI35" s="50">
        <v>26</v>
      </c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105">
        <f>BU35+BV35+BW35</f>
        <v>0.45</v>
      </c>
      <c r="BU35" s="50"/>
      <c r="BV35" s="105">
        <v>0.45</v>
      </c>
      <c r="BW35" s="50"/>
      <c r="BX35" s="50">
        <f>BY35+BZ35+CA35</f>
        <v>13.5</v>
      </c>
      <c r="BY35" s="50">
        <v>2.5</v>
      </c>
      <c r="BZ35" s="50">
        <v>5</v>
      </c>
      <c r="CA35" s="50">
        <v>6</v>
      </c>
      <c r="CB35" s="50">
        <v>22</v>
      </c>
      <c r="CC35" s="50">
        <v>19</v>
      </c>
      <c r="CD35" s="89">
        <f>CB35-CC35</f>
        <v>3</v>
      </c>
      <c r="CE35" s="50">
        <v>5636</v>
      </c>
      <c r="CF35" s="50"/>
      <c r="CG35" s="50"/>
      <c r="CH35" s="50"/>
      <c r="CI35" s="50"/>
      <c r="ALD35" s="54"/>
      <c r="ALE35" s="54"/>
      <c r="ALF35" s="54"/>
      <c r="ALG35" s="54"/>
      <c r="ALH35" s="54"/>
      <c r="ALI35" s="54"/>
      <c r="ALJ35" s="54"/>
      <c r="ALK35" s="54"/>
      <c r="ALL35" s="54"/>
      <c r="ALM35" s="54"/>
      <c r="ALN35" s="54"/>
      <c r="ALO35" s="54"/>
      <c r="ALP35" s="54"/>
      <c r="ALQ35" s="54"/>
      <c r="ALR35" s="54"/>
      <c r="ALS35" s="54"/>
      <c r="ALT35" s="54"/>
      <c r="ALU35" s="54"/>
      <c r="ALV35" s="54"/>
      <c r="ALW35" s="54"/>
      <c r="ALX35" s="54"/>
      <c r="ALY35" s="54"/>
      <c r="ALZ35" s="54"/>
      <c r="AMA35" s="54"/>
      <c r="AMB35" s="54"/>
      <c r="AMC35" s="54"/>
      <c r="AMD35" s="54"/>
      <c r="AME35" s="54"/>
      <c r="AMF35" s="54"/>
      <c r="AMG35" s="54"/>
      <c r="AMH35" s="54"/>
      <c r="AMI35" s="54"/>
      <c r="AMJ35" s="54"/>
    </row>
    <row r="36" spans="1:1024" s="1" customFormat="1" ht="18.95" customHeight="1" x14ac:dyDescent="0.2">
      <c r="A36" s="22" t="s">
        <v>92</v>
      </c>
      <c r="B36" s="18"/>
      <c r="C36" s="18"/>
      <c r="D36" s="19"/>
      <c r="E36" s="19"/>
      <c r="F36" s="19"/>
      <c r="G36" s="20"/>
      <c r="H36" s="20" t="s">
        <v>78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50"/>
      <c r="AM36" s="21"/>
      <c r="AN36" s="21"/>
      <c r="AO36" s="50"/>
      <c r="AP36" s="21"/>
      <c r="AQ36" s="21"/>
      <c r="AR36" s="50"/>
      <c r="AS36" s="21"/>
      <c r="AT36" s="21"/>
      <c r="AU36" s="50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s="1" customFormat="1" ht="18.95" customHeight="1" x14ac:dyDescent="0.2">
      <c r="A37" s="22" t="s">
        <v>93</v>
      </c>
      <c r="B37" s="18"/>
      <c r="C37" s="18"/>
      <c r="D37" s="19"/>
      <c r="E37" s="19"/>
      <c r="F37" s="19"/>
      <c r="G37" s="20" t="s">
        <v>94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81"/>
      <c r="AM37" s="24"/>
      <c r="AN37" s="24"/>
      <c r="AO37" s="81"/>
      <c r="AP37" s="24"/>
      <c r="AQ37" s="24"/>
      <c r="AR37" s="81"/>
      <c r="AS37" s="24"/>
      <c r="AT37" s="24"/>
      <c r="AU37" s="81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1"/>
      <c r="CI37" s="21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7.25" customHeight="1" x14ac:dyDescent="0.2">
      <c r="A38" s="25" t="s">
        <v>95</v>
      </c>
      <c r="B38" s="26"/>
      <c r="C38" s="27">
        <f>D38/H38*100</f>
        <v>18.463711723904584</v>
      </c>
      <c r="D38" s="28">
        <f>SUM(D9:D37)</f>
        <v>1091.3900000000001</v>
      </c>
      <c r="E38" s="28">
        <f>SUM(E9:E37)</f>
        <v>1075.7</v>
      </c>
      <c r="F38" s="28">
        <f>SUM(F9:F35)</f>
        <v>31234.38</v>
      </c>
      <c r="G38" s="29">
        <f t="shared" ref="G38:S38" si="1">SUM(G9:G36)</f>
        <v>5989</v>
      </c>
      <c r="H38" s="29">
        <f t="shared" si="1"/>
        <v>5911</v>
      </c>
      <c r="I38" s="30">
        <f t="shared" si="1"/>
        <v>51118.9</v>
      </c>
      <c r="J38" s="30">
        <f t="shared" si="1"/>
        <v>20485.7</v>
      </c>
      <c r="K38" s="30">
        <f t="shared" si="1"/>
        <v>52131.5</v>
      </c>
      <c r="L38" s="30">
        <f t="shared" si="1"/>
        <v>1105</v>
      </c>
      <c r="M38" s="30">
        <f t="shared" si="1"/>
        <v>66708</v>
      </c>
      <c r="N38" s="29">
        <f t="shared" si="1"/>
        <v>6688</v>
      </c>
      <c r="O38" s="29">
        <f t="shared" si="1"/>
        <v>70992</v>
      </c>
      <c r="P38" s="29">
        <f t="shared" si="1"/>
        <v>51816.4</v>
      </c>
      <c r="Q38" s="30">
        <f t="shared" si="1"/>
        <v>78412</v>
      </c>
      <c r="R38" s="30">
        <f t="shared" si="1"/>
        <v>2263</v>
      </c>
      <c r="S38" s="30">
        <f t="shared" si="1"/>
        <v>43719</v>
      </c>
      <c r="T38" s="30"/>
      <c r="U38" s="30">
        <f>SUM(U9:U37)</f>
        <v>2368</v>
      </c>
      <c r="V38" s="29">
        <f>SUM(V9:V36)</f>
        <v>40287</v>
      </c>
      <c r="W38" s="29">
        <f>SUM(W9:W36)</f>
        <v>13936.7</v>
      </c>
      <c r="X38" s="29">
        <f t="shared" ref="V38:AD38" si="2">SUM(X9:X36)</f>
        <v>29071</v>
      </c>
      <c r="Y38" s="29">
        <f t="shared" si="2"/>
        <v>990</v>
      </c>
      <c r="Z38" s="29">
        <f t="shared" si="2"/>
        <v>67087</v>
      </c>
      <c r="AA38" s="29">
        <f t="shared" si="2"/>
        <v>4362</v>
      </c>
      <c r="AB38" s="29">
        <f t="shared" si="2"/>
        <v>52686</v>
      </c>
      <c r="AC38" s="29">
        <f t="shared" si="2"/>
        <v>4442</v>
      </c>
      <c r="AD38" s="29">
        <f t="shared" si="2"/>
        <v>79000</v>
      </c>
      <c r="AE38" s="29">
        <v>0</v>
      </c>
      <c r="AF38" s="29">
        <v>0</v>
      </c>
      <c r="AG38" s="29">
        <v>0</v>
      </c>
      <c r="AH38" s="29">
        <f>SUM(AH9:AH36)</f>
        <v>33497.300000000003</v>
      </c>
      <c r="AI38" s="29">
        <f>SUM(AI9:AI35)</f>
        <v>3943.5</v>
      </c>
      <c r="AJ38" s="29">
        <f>SUM(AJ9:AJ35)</f>
        <v>9204.1</v>
      </c>
      <c r="AK38" s="29">
        <f>SUM(AK9:AK35)</f>
        <v>0</v>
      </c>
      <c r="AL38" s="82">
        <f>AJ38/AI38*10</f>
        <v>23.339926461265375</v>
      </c>
      <c r="AM38" s="29">
        <f>SUM(AM9:AM36)</f>
        <v>705</v>
      </c>
      <c r="AN38" s="29">
        <f>SUM(AN9:AN36)</f>
        <v>1511</v>
      </c>
      <c r="AO38" s="82">
        <f>AM38/AL38*10</f>
        <v>302.05750698058472</v>
      </c>
      <c r="AP38" s="29">
        <f>SUM(AP9:AP36)</f>
        <v>2432</v>
      </c>
      <c r="AQ38" s="29">
        <f>SUM(AQ9:AQ36)</f>
        <v>5675.1</v>
      </c>
      <c r="AR38" s="82">
        <f>AP38/AO38*10</f>
        <v>80.514469721698433</v>
      </c>
      <c r="AS38" s="29">
        <f>SUM(AS9:AS37)</f>
        <v>826.5</v>
      </c>
      <c r="AT38" s="29">
        <f>SUM(AT9:AT37)</f>
        <v>2028</v>
      </c>
      <c r="AU38" s="87">
        <f>AT38/AS38*10</f>
        <v>24.53720508166969</v>
      </c>
      <c r="AV38" s="29">
        <f>SUM(AV9:AV36)</f>
        <v>264428</v>
      </c>
      <c r="AW38" s="29">
        <f>SUM(AW9:AW36)</f>
        <v>58114.5</v>
      </c>
      <c r="AX38" s="29">
        <f>SUM(AX9:AX36)</f>
        <v>3237</v>
      </c>
      <c r="AY38" s="29">
        <f>SUM(AY9:AY36)</f>
        <v>62.9</v>
      </c>
      <c r="AZ38" s="29">
        <f>SUM(AZ9:AZ36)</f>
        <v>1208</v>
      </c>
      <c r="BA38" s="23">
        <f>AZ38/AY38*10</f>
        <v>192.05087440381558</v>
      </c>
      <c r="BB38" s="23">
        <f>SUM(BB9:BB36)</f>
        <v>1961</v>
      </c>
      <c r="BC38" s="23">
        <f>SUM(BC9:BC36)</f>
        <v>140.5</v>
      </c>
      <c r="BD38" s="23">
        <f>SUM(BD9:BD36)</f>
        <v>1892.4</v>
      </c>
      <c r="BE38" s="23">
        <f>BD38/BC38*10</f>
        <v>134.69039145907473</v>
      </c>
      <c r="BF38" s="23">
        <f t="shared" ref="BF38:BS38" si="3">SUM(BF9:BF36)</f>
        <v>21</v>
      </c>
      <c r="BG38" s="23">
        <f t="shared" si="3"/>
        <v>474.2</v>
      </c>
      <c r="BH38" s="23">
        <f t="shared" si="3"/>
        <v>56.2</v>
      </c>
      <c r="BI38" s="23">
        <f t="shared" si="3"/>
        <v>494.7</v>
      </c>
      <c r="BJ38" s="23">
        <f t="shared" si="3"/>
        <v>14.2</v>
      </c>
      <c r="BK38" s="23">
        <f t="shared" si="3"/>
        <v>286.5</v>
      </c>
      <c r="BL38" s="23">
        <f t="shared" si="3"/>
        <v>27.5</v>
      </c>
      <c r="BM38" s="23">
        <f t="shared" si="3"/>
        <v>408</v>
      </c>
      <c r="BN38" s="23">
        <f t="shared" si="3"/>
        <v>0.1</v>
      </c>
      <c r="BO38" s="23">
        <f t="shared" si="3"/>
        <v>2</v>
      </c>
      <c r="BP38" s="23">
        <f t="shared" si="3"/>
        <v>2</v>
      </c>
      <c r="BQ38" s="23">
        <f t="shared" si="3"/>
        <v>15</v>
      </c>
      <c r="BR38" s="23">
        <f t="shared" si="3"/>
        <v>19.5</v>
      </c>
      <c r="BS38" s="23">
        <f t="shared" si="3"/>
        <v>212</v>
      </c>
      <c r="BT38" s="29">
        <f>BU38+BV38+BW38</f>
        <v>62.599999999999994</v>
      </c>
      <c r="BU38" s="29">
        <f>SUM(BU9:BU36)</f>
        <v>28</v>
      </c>
      <c r="BV38" s="29">
        <f>SUM(BV9:BV36)</f>
        <v>26.599999999999998</v>
      </c>
      <c r="BW38" s="29">
        <f>SUM(BW9:BW36)</f>
        <v>8</v>
      </c>
      <c r="BX38" s="29">
        <f>BY38+BZ38+CA38</f>
        <v>1217.3599999999999</v>
      </c>
      <c r="BY38" s="29">
        <f>SUM(BY9:BY36)</f>
        <v>695.36</v>
      </c>
      <c r="BZ38" s="29">
        <f>SUM(BZ9:BZ36)</f>
        <v>409.4</v>
      </c>
      <c r="CA38" s="29">
        <f>SUM(CA9:CA36)</f>
        <v>112.6</v>
      </c>
      <c r="CB38" s="29">
        <f>SUM(CB9:CB37)</f>
        <v>813</v>
      </c>
      <c r="CC38" s="29">
        <f>SUM(CC9:CC37)</f>
        <v>722</v>
      </c>
      <c r="CD38" s="29">
        <f>CB38-CC38</f>
        <v>91</v>
      </c>
      <c r="CE38" s="29">
        <f>SUM(CE9:CE36)</f>
        <v>248329.1</v>
      </c>
      <c r="CF38" s="29">
        <f>SUM(CF9:CF36)</f>
        <v>1212</v>
      </c>
      <c r="CG38" s="29">
        <f>SUM(CG9:CG36)</f>
        <v>7313</v>
      </c>
      <c r="CH38" s="29">
        <f>SUM(CH9:CH36)</f>
        <v>3764.6</v>
      </c>
      <c r="CI38" s="29">
        <f>SUM(CI9:CI37)</f>
        <v>777.83999999999992</v>
      </c>
    </row>
    <row r="39" spans="1:1024" s="1" customFormat="1" ht="29.25" customHeight="1" x14ac:dyDescent="0.2">
      <c r="A39" s="31" t="s">
        <v>96</v>
      </c>
      <c r="B39" s="32"/>
      <c r="C39" s="7"/>
      <c r="D39" s="32"/>
      <c r="E39" s="32"/>
      <c r="F39" s="32"/>
      <c r="G39" s="33"/>
      <c r="H39" s="33"/>
      <c r="I39" s="33"/>
      <c r="J39" s="33"/>
      <c r="K39" s="34">
        <f>K38/I38</f>
        <v>1.0198087204536874</v>
      </c>
      <c r="L39" s="33"/>
      <c r="M39" s="33"/>
      <c r="N39" s="33"/>
      <c r="O39" s="34">
        <f>O38/M38</f>
        <v>1.0642201834862386</v>
      </c>
      <c r="P39" s="33"/>
      <c r="Q39" s="33"/>
      <c r="R39" s="33"/>
      <c r="S39" s="34">
        <f>S38/Q38</f>
        <v>0.55755496607662092</v>
      </c>
      <c r="T39" s="33"/>
      <c r="U39" s="33"/>
      <c r="V39" s="35"/>
      <c r="W39" s="35"/>
      <c r="X39" s="35">
        <f>X38/V38</f>
        <v>0.72159753766723755</v>
      </c>
      <c r="Y39" s="35"/>
      <c r="Z39" s="35"/>
      <c r="AA39" s="35"/>
      <c r="AB39" s="35">
        <f>AB38/Z38</f>
        <v>0.78533844112868367</v>
      </c>
      <c r="AC39" s="35"/>
      <c r="AD39" s="35"/>
      <c r="AE39" s="35"/>
      <c r="AF39" s="35"/>
      <c r="AG39" s="35"/>
      <c r="AH39" s="35"/>
      <c r="AI39" s="35">
        <f>AI38/AH38</f>
        <v>0.11772590626707226</v>
      </c>
      <c r="AJ39" s="35"/>
      <c r="AK39" s="35"/>
      <c r="AL39" s="83"/>
      <c r="AM39" s="35"/>
      <c r="AN39" s="35"/>
      <c r="AO39" s="83"/>
      <c r="AP39" s="35"/>
      <c r="AQ39" s="35"/>
      <c r="AR39" s="83"/>
      <c r="AS39" s="35"/>
      <c r="AT39" s="35"/>
      <c r="AU39" s="83"/>
      <c r="AV39" s="35"/>
      <c r="AW39" s="35"/>
      <c r="AX39" s="35"/>
      <c r="AY39" s="35">
        <f>AY38/AX38</f>
        <v>1.9431572443620634E-2</v>
      </c>
      <c r="AZ39" s="35"/>
      <c r="BA39" s="35"/>
      <c r="BB39" s="35"/>
      <c r="BC39" s="35">
        <f>BC38/BB38</f>
        <v>7.1647118816930144E-2</v>
      </c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>
        <f>CC38/CB38</f>
        <v>0.88806888068880685</v>
      </c>
      <c r="CD39" s="35"/>
      <c r="CE39" s="35"/>
      <c r="CF39" s="35"/>
      <c r="CG39" s="35"/>
      <c r="CH39" s="35"/>
      <c r="CI39" s="35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38" customFormat="1" ht="19.5" customHeight="1" x14ac:dyDescent="0.2">
      <c r="A40" s="106" t="s">
        <v>101</v>
      </c>
      <c r="B40" s="36">
        <v>20</v>
      </c>
      <c r="C40" s="36"/>
      <c r="D40" s="36">
        <v>1196.5</v>
      </c>
      <c r="E40" s="36">
        <v>1159.8</v>
      </c>
      <c r="F40" s="36">
        <v>31238.6</v>
      </c>
      <c r="G40" s="76">
        <v>5989</v>
      </c>
      <c r="H40" s="77"/>
      <c r="I40" s="37">
        <v>47825</v>
      </c>
      <c r="J40" s="37">
        <v>23170</v>
      </c>
      <c r="K40" s="37">
        <v>44821</v>
      </c>
      <c r="L40" s="37">
        <v>500</v>
      </c>
      <c r="M40" s="37">
        <v>66503</v>
      </c>
      <c r="N40" s="37">
        <v>5323</v>
      </c>
      <c r="O40" s="37">
        <v>47266</v>
      </c>
      <c r="P40" s="37">
        <v>8916</v>
      </c>
      <c r="Q40" s="37">
        <v>67480</v>
      </c>
      <c r="R40" s="37">
        <v>6610</v>
      </c>
      <c r="S40" s="37">
        <v>67581</v>
      </c>
      <c r="T40" s="37">
        <v>1000</v>
      </c>
      <c r="U40" s="37">
        <v>1302</v>
      </c>
      <c r="V40" s="37">
        <v>45982</v>
      </c>
      <c r="W40" s="37">
        <v>9837</v>
      </c>
      <c r="X40" s="37">
        <v>25176</v>
      </c>
      <c r="Y40" s="37">
        <v>200</v>
      </c>
      <c r="Z40" s="37">
        <v>66708</v>
      </c>
      <c r="AA40" s="37">
        <v>2660</v>
      </c>
      <c r="AB40" s="37">
        <v>29110</v>
      </c>
      <c r="AC40" s="37">
        <v>3379</v>
      </c>
      <c r="AD40" s="37">
        <v>78412</v>
      </c>
      <c r="AE40" s="37">
        <v>30</v>
      </c>
      <c r="AF40" s="37">
        <v>208</v>
      </c>
      <c r="AG40" s="37">
        <v>0</v>
      </c>
      <c r="AH40" s="37">
        <v>32637</v>
      </c>
      <c r="AI40" s="37">
        <v>173</v>
      </c>
      <c r="AJ40" s="37">
        <v>422</v>
      </c>
      <c r="AK40" s="37"/>
      <c r="AL40" s="84">
        <v>24</v>
      </c>
      <c r="AM40" s="37"/>
      <c r="AN40" s="37"/>
      <c r="AO40" s="84"/>
      <c r="AP40" s="37">
        <v>173</v>
      </c>
      <c r="AQ40" s="37">
        <v>422</v>
      </c>
      <c r="AR40" s="84">
        <v>24</v>
      </c>
      <c r="AS40" s="37"/>
      <c r="AT40" s="37"/>
      <c r="AU40" s="84"/>
      <c r="AV40" s="37">
        <v>223361</v>
      </c>
      <c r="AW40" s="37">
        <v>44740</v>
      </c>
      <c r="AX40" s="37">
        <v>3683</v>
      </c>
      <c r="AY40" s="37">
        <v>31</v>
      </c>
      <c r="AZ40" s="37">
        <v>747</v>
      </c>
      <c r="BA40" s="37">
        <v>241</v>
      </c>
      <c r="BB40" s="37">
        <v>2090</v>
      </c>
      <c r="BC40" s="37">
        <v>82</v>
      </c>
      <c r="BD40" s="37">
        <v>1323</v>
      </c>
      <c r="BE40" s="37">
        <v>161</v>
      </c>
      <c r="BF40" s="37">
        <v>34</v>
      </c>
      <c r="BG40" s="37">
        <v>550</v>
      </c>
      <c r="BH40" s="37">
        <v>23</v>
      </c>
      <c r="BI40" s="37">
        <v>305</v>
      </c>
      <c r="BJ40" s="37">
        <v>8</v>
      </c>
      <c r="BK40" s="37">
        <v>169</v>
      </c>
      <c r="BL40" s="37"/>
      <c r="BM40" s="37">
        <v>81</v>
      </c>
      <c r="BN40" s="37">
        <v>1</v>
      </c>
      <c r="BO40" s="37">
        <v>13</v>
      </c>
      <c r="BP40" s="37"/>
      <c r="BQ40" s="37"/>
      <c r="BR40" s="37">
        <v>17</v>
      </c>
      <c r="BS40" s="37">
        <v>205</v>
      </c>
      <c r="BT40" s="37">
        <v>95</v>
      </c>
      <c r="BU40" s="37"/>
      <c r="BV40" s="37"/>
      <c r="BW40" s="37"/>
      <c r="BX40" s="37">
        <v>0</v>
      </c>
      <c r="BY40" s="37"/>
      <c r="BZ40" s="37"/>
      <c r="CA40" s="37"/>
      <c r="CB40" s="37">
        <v>864</v>
      </c>
      <c r="CC40" s="37">
        <v>749</v>
      </c>
      <c r="CD40" s="37">
        <v>117</v>
      </c>
      <c r="CE40" s="37">
        <v>1999904</v>
      </c>
      <c r="CF40" s="37">
        <v>512</v>
      </c>
      <c r="CG40" s="37">
        <v>14840</v>
      </c>
      <c r="CH40" s="37">
        <v>0</v>
      </c>
      <c r="CI40" s="37">
        <v>1977</v>
      </c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s="38" customFormat="1" ht="27.75" customHeight="1" x14ac:dyDescent="0.3">
      <c r="A41" s="39"/>
      <c r="B41" s="40" t="s">
        <v>97</v>
      </c>
      <c r="C41" s="40"/>
      <c r="D41" s="40"/>
      <c r="E41" s="40"/>
      <c r="F41" s="40"/>
      <c r="G41" s="41"/>
      <c r="H41" s="41"/>
      <c r="I41" s="41"/>
      <c r="J41" s="41"/>
      <c r="K41" s="41"/>
      <c r="L41" s="41"/>
      <c r="M41" s="40" t="s">
        <v>98</v>
      </c>
      <c r="N41" s="40"/>
      <c r="O41" s="40"/>
      <c r="P41" s="41"/>
      <c r="Q41" s="41"/>
      <c r="R41" s="41"/>
      <c r="S41" s="41"/>
      <c r="T41" s="41"/>
      <c r="U41" s="41"/>
      <c r="V41"/>
      <c r="W41"/>
      <c r="X41"/>
      <c r="Y41"/>
      <c r="Z41"/>
      <c r="AA41"/>
      <c r="AB41" s="42" t="s">
        <v>99</v>
      </c>
      <c r="AC41" s="42"/>
      <c r="AD41" s="42"/>
      <c r="AE41" s="42"/>
      <c r="AF41" s="42"/>
      <c r="AG41" s="42"/>
      <c r="AH41" s="42"/>
      <c r="AI41" s="42"/>
      <c r="AJ41" s="42"/>
      <c r="AK41" s="42"/>
      <c r="AL41" s="85"/>
      <c r="AM41" s="42"/>
      <c r="AN41" s="42"/>
      <c r="AO41" s="85"/>
      <c r="AP41" s="42"/>
      <c r="AQ41" s="42"/>
      <c r="AR41" s="85"/>
      <c r="AS41" s="42"/>
      <c r="AT41" s="42"/>
      <c r="AU41" s="85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 s="43"/>
      <c r="CI41" s="43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6.5" customHeight="1" x14ac:dyDescent="0.25">
      <c r="A42" s="44"/>
      <c r="B42" s="75"/>
      <c r="C42" s="75"/>
      <c r="D42" s="75"/>
      <c r="E42" s="75"/>
      <c r="F42" s="75"/>
      <c r="G42" s="7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86"/>
      <c r="AM42" s="45"/>
      <c r="AN42" s="45"/>
      <c r="AO42" s="86"/>
      <c r="AP42" s="45"/>
      <c r="AQ42" s="45"/>
      <c r="AR42" s="86"/>
      <c r="AS42" s="45"/>
      <c r="AT42" s="45"/>
      <c r="AU42" s="86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</row>
  </sheetData>
  <mergeCells count="110">
    <mergeCell ref="CC6:CC7"/>
    <mergeCell ref="CD6:CD7"/>
    <mergeCell ref="BX7:CA7"/>
    <mergeCell ref="G40:H40"/>
    <mergeCell ref="B42:G42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C6:AC7"/>
    <mergeCell ref="AD6:AD7"/>
    <mergeCell ref="AE6:AF7"/>
    <mergeCell ref="AG6:AG7"/>
    <mergeCell ref="AH6:AH7"/>
    <mergeCell ref="AI6:AI7"/>
    <mergeCell ref="AJ6:AJ7"/>
    <mergeCell ref="AK6:AK7"/>
    <mergeCell ref="AL6:AL7"/>
    <mergeCell ref="Q6:Q7"/>
    <mergeCell ref="R6:S7"/>
    <mergeCell ref="T6:T7"/>
    <mergeCell ref="V6:V7"/>
    <mergeCell ref="W6:W7"/>
    <mergeCell ref="X6:X7"/>
    <mergeCell ref="Y6:Y7"/>
    <mergeCell ref="Z6:Z7"/>
    <mergeCell ref="AA6:AB7"/>
    <mergeCell ref="G6:G7"/>
    <mergeCell ref="H6:H7"/>
    <mergeCell ref="I6:I7"/>
    <mergeCell ref="J6:J7"/>
    <mergeCell ref="K6:K7"/>
    <mergeCell ref="L6:L7"/>
    <mergeCell ref="M6:M7"/>
    <mergeCell ref="N6:O7"/>
    <mergeCell ref="P6:P7"/>
    <mergeCell ref="AP5:AR5"/>
    <mergeCell ref="AS5:AU5"/>
    <mergeCell ref="BF5:BG5"/>
    <mergeCell ref="BH5:BI5"/>
    <mergeCell ref="BJ5:BK5"/>
    <mergeCell ref="BL5:BM5"/>
    <mergeCell ref="BN5:BO5"/>
    <mergeCell ref="BP5:BQ5"/>
    <mergeCell ref="BR5:BS5"/>
    <mergeCell ref="AX3:BA5"/>
    <mergeCell ref="BB3:BE5"/>
    <mergeCell ref="BF3:BS4"/>
    <mergeCell ref="BT3:CA5"/>
    <mergeCell ref="CB3:CD5"/>
    <mergeCell ref="CE3:CE7"/>
    <mergeCell ref="CF3:CG7"/>
    <mergeCell ref="CH3:CH7"/>
    <mergeCell ref="CI3:CI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V6:BV7"/>
    <mergeCell ref="BW6:BW7"/>
    <mergeCell ref="CB6:CB7"/>
    <mergeCell ref="A1:AW1"/>
    <mergeCell ref="A2:AW2"/>
    <mergeCell ref="A3:A8"/>
    <mergeCell ref="B3:F3"/>
    <mergeCell ref="G3:H5"/>
    <mergeCell ref="I3:P4"/>
    <mergeCell ref="U3:U7"/>
    <mergeCell ref="V3:AG4"/>
    <mergeCell ref="AH3:AU4"/>
    <mergeCell ref="AV3:AW7"/>
    <mergeCell ref="B4:C4"/>
    <mergeCell ref="D4:D7"/>
    <mergeCell ref="E4:E7"/>
    <mergeCell ref="F4:F7"/>
    <mergeCell ref="B5:B7"/>
    <mergeCell ref="C5:C7"/>
    <mergeCell ref="I5:L5"/>
    <mergeCell ref="M5:P5"/>
    <mergeCell ref="Q5:T5"/>
    <mergeCell ref="V5:Y5"/>
    <mergeCell ref="Z5:AC5"/>
    <mergeCell ref="AD5:AG5"/>
    <mergeCell ref="AH5:AL5"/>
    <mergeCell ref="AM5:AO5"/>
  </mergeCells>
  <printOptions horizontalCentered="1"/>
  <pageMargins left="0.39374999999999999" right="0.35416666666666702" top="0" bottom="0" header="0.51180555555555496" footer="0.51180555555555496"/>
  <pageSetup paperSize="9" scale="61" firstPageNumber="0" orientation="landscape" r:id="rId1"/>
  <colBreaks count="2" manualBreakCount="2">
    <brk id="33" max="1048575" man="1"/>
    <brk id="7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80" zoomScaleNormal="100" zoomScalePageLayoutView="80" workbookViewId="0"/>
  </sheetViews>
  <sheetFormatPr defaultColWidth="5.5" defaultRowHeight="12.75" x14ac:dyDescent="0.2"/>
  <sheetData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июль 2021</vt:lpstr>
      <vt:lpstr>Лист1</vt:lpstr>
      <vt:lpstr>'июль 2021'!Print_Area_0</vt:lpstr>
      <vt:lpstr>'июль 2021'!Print_Area_0_0</vt:lpstr>
      <vt:lpstr>'июль 2021'!Заголовки_для_печати</vt:lpstr>
      <vt:lpstr>'июль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Martinenko_MV</dc:creator>
  <dc:description/>
  <cp:lastModifiedBy>Опалева Анна Сергеевна</cp:lastModifiedBy>
  <cp:revision>1755</cp:revision>
  <cp:lastPrinted>2021-07-28T01:27:58Z</cp:lastPrinted>
  <dcterms:created xsi:type="dcterms:W3CDTF">2007-04-28T02:34:35Z</dcterms:created>
  <dcterms:modified xsi:type="dcterms:W3CDTF">2021-07-28T01:30:48Z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