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<sst xmlns="http://schemas.openxmlformats.org/spreadsheetml/2006/main" count="181" uniqueCount="102">
  <si>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27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</si>
  <si>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</si>
  <si>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</si>
  <si>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</si>
  <si>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</si>
  <si>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</si>
  <si>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</si>
  <si>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</si>
  <si>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</si>
  <si>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</si>
  <si>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</si>
  <si>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</si>
  <si>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</si>
  <si>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кукурузы на силос</t>
  </si>
  <si>
    <t>Сев риса</t>
  </si>
  <si>
    <t>Сев сои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</si>
  <si>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</si>
  <si>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</si>
  <si>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</si>
  <si>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</si>
  <si>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</si>
  <si>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</si>
  <si>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</si>
  <si>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</si>
  <si>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</si>
  <si>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</si>
  <si>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</si>
  <si>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</si>
  <si>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</si>
  <si>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</si>
  <si>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</si>
  <si>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</si>
  <si>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</si>
  <si>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</si>
  <si>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</si>
  <si>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</si>
  <si>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</si>
  <si>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</si>
  <si>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</si>
  <si>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</si>
  <si>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</si>
  <si>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</si>
  <si>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</si>
  <si>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</si>
  <si>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</si>
  <si>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</si>
  <si>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</si>
  <si>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</si>
  <si>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</si>
  <si>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</si>
  <si>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</si>
  <si>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томат</t>
  </si>
  <si>
    <t>огурец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</si>
  <si>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</si>
  <si>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</si>
  <si>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</si>
  <si>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</si>
  <si>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</si>
  <si>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</si>
  <si>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</si>
  <si>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</si>
  <si>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</si>
  <si>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</si>
  <si>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</si>
  <si>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</si>
  <si>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</si>
  <si>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</si>
  <si>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</si>
  <si>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</si>
  <si>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</si>
  <si>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</si>
  <si>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</si>
  <si>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</si>
  <si>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</si>
  <si>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</si>
  <si>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</si>
  <si>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</si>
  <si>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</si>
  <si>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</si>
  <si>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</si>
  <si>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</si>
  <si>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</si>
  <si>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</si>
  <si>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</si>
  <si>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</si>
  <si>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</si>
  <si>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</si>
  <si>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</si>
  <si>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</si>
  <si>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</si>
  <si>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</si>
  <si>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</si>
  <si>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</si>
  <si>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</si>
  <si>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</si>
  <si>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</si>
  <si>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</si>
  <si>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</si>
  <si>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</si>
  <si>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26.04.2023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</si>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</sst>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left" vertical="center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5" fontId="11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6" fillId="0" borderId="4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8" fontId="6" fillId="0" borderId="4" xfId="20" applyNumberFormat="1" applyFont="1" applyFill="1" applyBorder="1" applyAlignment="1">
      <alignment horizontal="center" vertical="center"/>
      <protection/>
    </xf>
    <xf numFmtId="164" fontId="12" fillId="0" borderId="1" xfId="20" applyFont="1" applyFill="1" applyBorder="1" applyAlignment="1">
      <alignment horizontal="left" vertical="center" wrapText="1"/>
      <protection/>
    </xf>
    <xf numFmtId="166" fontId="11" fillId="0" borderId="1" xfId="20" applyNumberFormat="1" applyFont="1" applyFill="1" applyBorder="1" applyAlignment="1">
      <alignment horizontal="center" vertical="center"/>
      <protection/>
    </xf>
    <xf numFmtId="167" fontId="12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1" fillId="0" borderId="2" xfId="20" applyNumberFormat="1" applyFont="1" applyFill="1" applyBorder="1" applyAlignment="1">
      <alignment horizontal="center" vertical="center"/>
      <protection/>
    </xf>
    <xf numFmtId="167" fontId="11" fillId="0" borderId="4" xfId="20" applyNumberFormat="1" applyFont="1" applyFill="1" applyBorder="1" applyAlignment="1">
      <alignment horizontal="center" vertical="center"/>
      <protection/>
    </xf>
    <xf numFmtId="164" fontId="11" fillId="0" borderId="1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/>
    </xf>
    <xf numFmtId="165" fontId="5" fillId="0" borderId="1" xfId="20" applyNumberFormat="1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center" vertical="center"/>
      <protection/>
    </xf>
    <xf numFmtId="170" fontId="6" fillId="0" borderId="1" xfId="20" applyNumberFormat="1" applyFont="1" applyFill="1" applyBorder="1" applyAlignment="1">
      <alignment horizontal="center" vertical="center"/>
      <protection/>
    </xf>
    <xf numFmtId="171" fontId="6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13" fillId="0" borderId="2" xfId="20" applyFont="1" applyFill="1" applyBorder="1">
      <alignment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="85" zoomScaleNormal="75" zoomScaleSheetLayoutView="85" workbookViewId="0" topLeftCell="A1">
      <pane xSplit="1" ySplit="9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H40" sqref="A10:IV40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44" width="8.66015625" style="1" customWidth="1"/>
    <col min="45" max="45" width="8.66015625" style="3" customWidth="1"/>
    <col min="46" max="46" width="8.66015625" style="1" customWidth="1"/>
    <col min="47" max="47" width="8.66015625" style="3" customWidth="1"/>
    <col min="48" max="54" width="8.66015625" style="1" hidden="1" customWidth="1"/>
    <col min="55" max="55" width="8.66015625" style="1" customWidth="1"/>
    <col min="56" max="56" width="7.83203125" style="1" customWidth="1"/>
    <col min="57" max="57" width="8" style="1" customWidth="1"/>
    <col min="58" max="58" width="7.83203125" style="1" customWidth="1"/>
    <col min="59" max="59" width="8.83203125" style="1" customWidth="1"/>
    <col min="60" max="67" width="9.16015625" style="1" customWidth="1"/>
    <col min="68" max="151" width="9.16015625" style="4" customWidth="1"/>
    <col min="152" max="16384" width="9.16015625" style="0" customWidth="1"/>
  </cols>
  <sheetData>
    <row r="1" spans="1:256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6"/>
      <c r="AV1" s="5"/>
      <c r="AW1" s="5"/>
      <c r="AX1" s="5"/>
      <c r="AY1" s="5"/>
      <c r="AZ1" s="5"/>
      <c r="BA1" s="5"/>
      <c r="BB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6"/>
      <c r="AV2" s="5"/>
      <c r="AW2" s="5"/>
      <c r="AX2" s="5"/>
      <c r="AY2" s="5"/>
      <c r="AZ2" s="5"/>
      <c r="BA2" s="5"/>
      <c r="BB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customHeight="1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  <c r="P3" s="9"/>
      <c r="Q3" s="9"/>
      <c r="R3" s="9"/>
      <c r="S3" s="9"/>
      <c r="T3" s="10" t="s">
        <v>4</v>
      </c>
      <c r="U3" s="10"/>
      <c r="V3" s="10" t="s">
        <v>5</v>
      </c>
      <c r="W3" s="10"/>
      <c r="X3" s="10" t="s">
        <v>6</v>
      </c>
      <c r="Y3" s="10"/>
      <c r="Z3" s="11" t="s">
        <v>7</v>
      </c>
      <c r="AA3" s="11" t="s">
        <v>8</v>
      </c>
      <c r="AB3" s="11"/>
      <c r="AC3" s="11" t="s">
        <v>9</v>
      </c>
      <c r="AD3" s="11" t="s">
        <v>10</v>
      </c>
      <c r="AE3" s="12" t="s">
        <v>11</v>
      </c>
      <c r="AF3" s="12"/>
      <c r="AG3" s="12"/>
      <c r="AH3" s="12"/>
      <c r="AI3" s="12"/>
      <c r="AJ3" s="12" t="s">
        <v>12</v>
      </c>
      <c r="AK3" s="12"/>
      <c r="AL3" s="12" t="s">
        <v>13</v>
      </c>
      <c r="AM3" s="12"/>
      <c r="AN3" s="12" t="s">
        <v>14</v>
      </c>
      <c r="AO3" s="12"/>
      <c r="AP3" s="12" t="s">
        <v>15</v>
      </c>
      <c r="AQ3" s="12"/>
      <c r="AR3" s="12" t="s">
        <v>16</v>
      </c>
      <c r="AS3" s="12"/>
      <c r="AT3" s="12" t="s">
        <v>17</v>
      </c>
      <c r="AU3" s="12"/>
      <c r="AV3" s="12"/>
      <c r="AW3" s="12"/>
      <c r="AX3" s="12"/>
      <c r="AY3" s="12"/>
      <c r="AZ3" s="12"/>
      <c r="BA3" s="12"/>
      <c r="BB3" s="12"/>
      <c r="BC3" s="13" t="s">
        <v>18</v>
      </c>
      <c r="BD3" s="13"/>
      <c r="BE3" s="13"/>
      <c r="BF3" s="13"/>
      <c r="BG3" s="13"/>
      <c r="BH3" s="13"/>
      <c r="BI3" s="13"/>
      <c r="BJ3" s="13"/>
      <c r="BK3" s="13"/>
      <c r="BL3" s="13"/>
      <c r="BM3" s="14" t="s">
        <v>19</v>
      </c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9.5" customHeight="1">
      <c r="A4" s="7"/>
      <c r="B4" s="8" t="s">
        <v>20</v>
      </c>
      <c r="C4" s="8"/>
      <c r="D4" s="8"/>
      <c r="E4" s="8"/>
      <c r="F4" s="8"/>
      <c r="G4" s="8"/>
      <c r="H4" s="8"/>
      <c r="I4" s="8"/>
      <c r="J4" s="8" t="s">
        <v>21</v>
      </c>
      <c r="K4" s="8"/>
      <c r="L4" s="8"/>
      <c r="M4" s="8"/>
      <c r="N4" s="8"/>
      <c r="O4" s="9" t="s">
        <v>22</v>
      </c>
      <c r="P4" s="9"/>
      <c r="Q4" s="9"/>
      <c r="R4" s="10" t="s">
        <v>23</v>
      </c>
      <c r="S4" s="10"/>
      <c r="T4" s="10"/>
      <c r="U4" s="10"/>
      <c r="V4" s="10"/>
      <c r="W4" s="10"/>
      <c r="X4" s="10"/>
      <c r="Y4" s="10"/>
      <c r="Z4" s="11"/>
      <c r="AA4" s="11"/>
      <c r="AB4" s="11"/>
      <c r="AC4" s="11"/>
      <c r="AD4" s="11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7"/>
      <c r="B5" s="15" t="s">
        <v>24</v>
      </c>
      <c r="C5" s="15"/>
      <c r="D5" s="16" t="s">
        <v>25</v>
      </c>
      <c r="E5" s="16" t="s">
        <v>26</v>
      </c>
      <c r="F5" s="16" t="s">
        <v>27</v>
      </c>
      <c r="G5" s="8" t="s">
        <v>28</v>
      </c>
      <c r="H5" s="8"/>
      <c r="I5" s="16" t="s">
        <v>24</v>
      </c>
      <c r="J5" s="16" t="s">
        <v>25</v>
      </c>
      <c r="K5" s="16" t="s">
        <v>29</v>
      </c>
      <c r="L5" s="16" t="s">
        <v>27</v>
      </c>
      <c r="M5" s="8" t="s">
        <v>30</v>
      </c>
      <c r="N5" s="8"/>
      <c r="O5" s="9"/>
      <c r="P5" s="9"/>
      <c r="Q5" s="9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7" t="s">
        <v>31</v>
      </c>
      <c r="BD5" s="17"/>
      <c r="BE5" s="17"/>
      <c r="BF5" s="17"/>
      <c r="BG5" s="17"/>
      <c r="BH5" s="17"/>
      <c r="BI5" s="17"/>
      <c r="BJ5" s="17"/>
      <c r="BK5" s="17"/>
      <c r="BL5" s="17"/>
      <c r="BM5" s="14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7"/>
      <c r="B6" s="18" t="s">
        <v>32</v>
      </c>
      <c r="C6" s="18" t="s">
        <v>33</v>
      </c>
      <c r="D6" s="16"/>
      <c r="E6" s="16"/>
      <c r="F6" s="16"/>
      <c r="G6" s="8"/>
      <c r="H6" s="8"/>
      <c r="I6" s="16"/>
      <c r="J6" s="16"/>
      <c r="K6" s="16"/>
      <c r="L6" s="16"/>
      <c r="M6" s="8"/>
      <c r="N6" s="8"/>
      <c r="O6" s="19" t="s">
        <v>34</v>
      </c>
      <c r="P6" s="19" t="s">
        <v>35</v>
      </c>
      <c r="Q6" s="19" t="s">
        <v>36</v>
      </c>
      <c r="R6" s="10"/>
      <c r="S6" s="10"/>
      <c r="T6" s="10"/>
      <c r="U6" s="10"/>
      <c r="V6" s="10"/>
      <c r="W6" s="10"/>
      <c r="X6" s="10" t="s">
        <v>37</v>
      </c>
      <c r="Y6" s="11" t="s">
        <v>38</v>
      </c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4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7"/>
      <c r="B7" s="18"/>
      <c r="C7" s="18"/>
      <c r="D7" s="16"/>
      <c r="E7" s="16"/>
      <c r="F7" s="16"/>
      <c r="G7" s="16">
        <v>2023</v>
      </c>
      <c r="H7" s="16">
        <v>2024</v>
      </c>
      <c r="I7" s="16">
        <v>2024</v>
      </c>
      <c r="J7" s="16"/>
      <c r="K7" s="16"/>
      <c r="L7" s="16"/>
      <c r="M7" s="16">
        <v>2023</v>
      </c>
      <c r="N7" s="16">
        <v>2024</v>
      </c>
      <c r="O7" s="19"/>
      <c r="P7" s="19"/>
      <c r="Q7" s="19"/>
      <c r="R7" s="10"/>
      <c r="S7" s="10"/>
      <c r="T7" s="10"/>
      <c r="U7" s="10"/>
      <c r="V7" s="10"/>
      <c r="W7" s="10"/>
      <c r="X7" s="10"/>
      <c r="Y7" s="11"/>
      <c r="Z7" s="11"/>
      <c r="AA7" s="11" t="s">
        <v>39</v>
      </c>
      <c r="AB7" s="11" t="s">
        <v>40</v>
      </c>
      <c r="AC7" s="11"/>
      <c r="AD7" s="11"/>
      <c r="AE7" s="20" t="s">
        <v>34</v>
      </c>
      <c r="AF7" s="21" t="s">
        <v>41</v>
      </c>
      <c r="AG7" s="20" t="s">
        <v>42</v>
      </c>
      <c r="AH7" s="20" t="s">
        <v>43</v>
      </c>
      <c r="AI7" s="20" t="s">
        <v>44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22" t="s">
        <v>45</v>
      </c>
      <c r="BD7" s="22"/>
      <c r="BE7" s="22" t="s">
        <v>46</v>
      </c>
      <c r="BF7" s="22"/>
      <c r="BG7" s="22" t="s">
        <v>47</v>
      </c>
      <c r="BH7" s="22"/>
      <c r="BI7" s="22" t="s">
        <v>48</v>
      </c>
      <c r="BJ7" s="22"/>
      <c r="BK7" s="22" t="s">
        <v>49</v>
      </c>
      <c r="BL7" s="22"/>
      <c r="BM7" s="14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7"/>
      <c r="B8" s="18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9"/>
      <c r="P8" s="19"/>
      <c r="Q8" s="19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20"/>
      <c r="AF8" s="20"/>
      <c r="AG8" s="20"/>
      <c r="AH8" s="20"/>
      <c r="AI8" s="20"/>
      <c r="AJ8" s="20" t="s">
        <v>34</v>
      </c>
      <c r="AK8" s="20" t="s">
        <v>35</v>
      </c>
      <c r="AL8" s="20" t="s">
        <v>34</v>
      </c>
      <c r="AM8" s="20" t="s">
        <v>35</v>
      </c>
      <c r="AN8" s="20" t="s">
        <v>34</v>
      </c>
      <c r="AO8" s="20" t="s">
        <v>35</v>
      </c>
      <c r="AP8" s="20" t="s">
        <v>34</v>
      </c>
      <c r="AQ8" s="20" t="s">
        <v>35</v>
      </c>
      <c r="AR8" s="20" t="s">
        <v>34</v>
      </c>
      <c r="AS8" s="20" t="s">
        <v>35</v>
      </c>
      <c r="AT8" s="20" t="s">
        <v>34</v>
      </c>
      <c r="AU8" s="20" t="s">
        <v>50</v>
      </c>
      <c r="AV8" s="20" t="s">
        <v>51</v>
      </c>
      <c r="AW8" s="20" t="s">
        <v>52</v>
      </c>
      <c r="AX8" s="20" t="s">
        <v>53</v>
      </c>
      <c r="AY8" s="20" t="s">
        <v>54</v>
      </c>
      <c r="AZ8" s="20" t="s">
        <v>55</v>
      </c>
      <c r="BA8" s="20" t="s">
        <v>56</v>
      </c>
      <c r="BB8" s="20" t="s">
        <v>57</v>
      </c>
      <c r="BC8" s="22" t="s">
        <v>34</v>
      </c>
      <c r="BD8" s="22" t="s">
        <v>35</v>
      </c>
      <c r="BE8" s="22" t="s">
        <v>34</v>
      </c>
      <c r="BF8" s="22" t="s">
        <v>35</v>
      </c>
      <c r="BG8" s="22" t="s">
        <v>34</v>
      </c>
      <c r="BH8" s="22" t="s">
        <v>35</v>
      </c>
      <c r="BI8" s="22" t="s">
        <v>34</v>
      </c>
      <c r="BJ8" s="22" t="s">
        <v>35</v>
      </c>
      <c r="BK8" s="22" t="s">
        <v>34</v>
      </c>
      <c r="BL8" s="22" t="s">
        <v>35</v>
      </c>
      <c r="BM8" s="14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7"/>
      <c r="B9" s="23" t="s">
        <v>58</v>
      </c>
      <c r="C9" s="23" t="s">
        <v>58</v>
      </c>
      <c r="D9" s="24" t="s">
        <v>59</v>
      </c>
      <c r="E9" s="24" t="s">
        <v>59</v>
      </c>
      <c r="F9" s="24" t="s">
        <v>59</v>
      </c>
      <c r="G9" s="7" t="s">
        <v>60</v>
      </c>
      <c r="H9" s="7" t="s">
        <v>60</v>
      </c>
      <c r="I9" s="23" t="s">
        <v>58</v>
      </c>
      <c r="J9" s="24" t="s">
        <v>59</v>
      </c>
      <c r="K9" s="24" t="s">
        <v>59</v>
      </c>
      <c r="L9" s="24" t="s">
        <v>59</v>
      </c>
      <c r="M9" s="7" t="s">
        <v>60</v>
      </c>
      <c r="N9" s="7" t="s">
        <v>60</v>
      </c>
      <c r="O9" s="25" t="s">
        <v>61</v>
      </c>
      <c r="P9" s="25" t="s">
        <v>61</v>
      </c>
      <c r="Q9" s="25" t="s">
        <v>61</v>
      </c>
      <c r="R9" s="26" t="s">
        <v>62</v>
      </c>
      <c r="S9" s="26" t="s">
        <v>61</v>
      </c>
      <c r="T9" s="26" t="s">
        <v>62</v>
      </c>
      <c r="U9" s="26" t="s">
        <v>61</v>
      </c>
      <c r="V9" s="26" t="s">
        <v>62</v>
      </c>
      <c r="W9" s="26" t="s">
        <v>61</v>
      </c>
      <c r="X9" s="26" t="s">
        <v>62</v>
      </c>
      <c r="Y9" s="26" t="s">
        <v>62</v>
      </c>
      <c r="Z9" s="26" t="s">
        <v>62</v>
      </c>
      <c r="AA9" s="27" t="s">
        <v>61</v>
      </c>
      <c r="AB9" s="27"/>
      <c r="AC9" s="26" t="s">
        <v>62</v>
      </c>
      <c r="AD9" s="26" t="s">
        <v>62</v>
      </c>
      <c r="AE9" s="26" t="s">
        <v>62</v>
      </c>
      <c r="AF9" s="26" t="s">
        <v>62</v>
      </c>
      <c r="AG9" s="26" t="s">
        <v>62</v>
      </c>
      <c r="AH9" s="26" t="s">
        <v>62</v>
      </c>
      <c r="AI9" s="26" t="s">
        <v>62</v>
      </c>
      <c r="AJ9" s="26" t="s">
        <v>62</v>
      </c>
      <c r="AK9" s="26" t="s">
        <v>62</v>
      </c>
      <c r="AL9" s="26" t="s">
        <v>62</v>
      </c>
      <c r="AM9" s="26" t="s">
        <v>62</v>
      </c>
      <c r="AN9" s="26" t="s">
        <v>62</v>
      </c>
      <c r="AO9" s="26" t="s">
        <v>62</v>
      </c>
      <c r="AP9" s="26" t="s">
        <v>62</v>
      </c>
      <c r="AQ9" s="26" t="s">
        <v>62</v>
      </c>
      <c r="AR9" s="26" t="s">
        <v>62</v>
      </c>
      <c r="AS9" s="26" t="s">
        <v>62</v>
      </c>
      <c r="AT9" s="26" t="s">
        <v>62</v>
      </c>
      <c r="AU9" s="26" t="s">
        <v>62</v>
      </c>
      <c r="AV9" s="26"/>
      <c r="AW9" s="26"/>
      <c r="AX9" s="26" t="s">
        <v>62</v>
      </c>
      <c r="AY9" s="26" t="s">
        <v>62</v>
      </c>
      <c r="AZ9" s="26" t="s">
        <v>62</v>
      </c>
      <c r="BA9" s="26"/>
      <c r="BB9" s="26" t="s">
        <v>62</v>
      </c>
      <c r="BC9" s="28" t="s">
        <v>63</v>
      </c>
      <c r="BD9" s="28" t="s">
        <v>63</v>
      </c>
      <c r="BE9" s="28" t="s">
        <v>63</v>
      </c>
      <c r="BF9" s="28" t="s">
        <v>63</v>
      </c>
      <c r="BG9" s="28" t="s">
        <v>63</v>
      </c>
      <c r="BH9" s="28" t="s">
        <v>63</v>
      </c>
      <c r="BI9" s="28" t="s">
        <v>63</v>
      </c>
      <c r="BJ9" s="28" t="s">
        <v>63</v>
      </c>
      <c r="BK9" s="28" t="s">
        <v>63</v>
      </c>
      <c r="BL9" s="28" t="s">
        <v>63</v>
      </c>
      <c r="BM9" s="28" t="s">
        <v>61</v>
      </c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29" t="s">
        <v>64</v>
      </c>
      <c r="B10" s="30"/>
      <c r="C10" s="30"/>
      <c r="D10" s="31"/>
      <c r="E10" s="31"/>
      <c r="F10" s="31"/>
      <c r="G10" s="32"/>
      <c r="H10" s="32"/>
      <c r="I10" s="33">
        <f aca="true" t="shared" si="0" ref="I10:I12">J10/N10*100</f>
        <v>12.08695652173913</v>
      </c>
      <c r="J10" s="30">
        <v>13.9</v>
      </c>
      <c r="K10" s="30">
        <v>13</v>
      </c>
      <c r="L10" s="30">
        <v>359.4</v>
      </c>
      <c r="M10" s="32">
        <v>104</v>
      </c>
      <c r="N10" s="32">
        <v>115</v>
      </c>
      <c r="O10" s="34">
        <v>1018</v>
      </c>
      <c r="P10" s="35">
        <v>949.6</v>
      </c>
      <c r="Q10" s="35">
        <v>160</v>
      </c>
      <c r="R10" s="35">
        <v>1396</v>
      </c>
      <c r="S10" s="35">
        <v>208</v>
      </c>
      <c r="T10" s="36"/>
      <c r="U10" s="36"/>
      <c r="V10" s="36"/>
      <c r="W10" s="36"/>
      <c r="X10" s="36">
        <v>2750</v>
      </c>
      <c r="Y10" s="34"/>
      <c r="Z10" s="36"/>
      <c r="AA10" s="36">
        <v>525</v>
      </c>
      <c r="AB10" s="36"/>
      <c r="AC10" s="34"/>
      <c r="AD10" s="36"/>
      <c r="AE10" s="36">
        <v>1536</v>
      </c>
      <c r="AF10" s="37">
        <f aca="true" t="shared" si="1" ref="AF10:AF26">AG10+AH10+AI10</f>
        <v>1535.5</v>
      </c>
      <c r="AG10" s="36">
        <v>575</v>
      </c>
      <c r="AH10" s="36">
        <v>530</v>
      </c>
      <c r="AI10" s="34">
        <v>430.5</v>
      </c>
      <c r="AJ10" s="34">
        <v>490</v>
      </c>
      <c r="AK10" s="34"/>
      <c r="AL10" s="34"/>
      <c r="AM10" s="34"/>
      <c r="AN10" s="34">
        <v>1600</v>
      </c>
      <c r="AO10" s="34"/>
      <c r="AP10" s="34">
        <v>7110</v>
      </c>
      <c r="AQ10" s="34"/>
      <c r="AR10" s="34">
        <v>12</v>
      </c>
      <c r="AS10" s="34"/>
      <c r="AT10" s="34">
        <v>7</v>
      </c>
      <c r="AU10" s="34"/>
      <c r="AV10" s="34"/>
      <c r="AW10" s="34"/>
      <c r="AX10" s="34"/>
      <c r="AY10" s="34"/>
      <c r="AZ10" s="34"/>
      <c r="BA10" s="34"/>
      <c r="BB10" s="34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1" customFormat="1" ht="17.25" customHeight="1">
      <c r="A11" s="29" t="s">
        <v>65</v>
      </c>
      <c r="B11" s="30">
        <v>13</v>
      </c>
      <c r="C11" s="30">
        <f>D11/H11*100</f>
        <v>13.580246913580247</v>
      </c>
      <c r="D11" s="31">
        <v>22</v>
      </c>
      <c r="E11" s="31">
        <v>20</v>
      </c>
      <c r="F11" s="31">
        <v>553</v>
      </c>
      <c r="G11" s="32">
        <v>162</v>
      </c>
      <c r="H11" s="32">
        <v>162</v>
      </c>
      <c r="I11" s="33">
        <f t="shared" si="0"/>
        <v>7.727272727272727</v>
      </c>
      <c r="J11" s="34">
        <v>3.4</v>
      </c>
      <c r="K11" s="34">
        <v>3.1</v>
      </c>
      <c r="L11" s="30">
        <v>88</v>
      </c>
      <c r="M11" s="32">
        <v>44</v>
      </c>
      <c r="N11" s="32">
        <v>44</v>
      </c>
      <c r="O11" s="34">
        <v>237</v>
      </c>
      <c r="P11" s="35">
        <v>174</v>
      </c>
      <c r="Q11" s="35">
        <v>115</v>
      </c>
      <c r="R11" s="35">
        <v>628</v>
      </c>
      <c r="S11" s="35">
        <v>174</v>
      </c>
      <c r="T11" s="39">
        <v>0.5</v>
      </c>
      <c r="U11" s="36">
        <v>80</v>
      </c>
      <c r="V11" s="36">
        <v>15</v>
      </c>
      <c r="W11" s="36">
        <v>40</v>
      </c>
      <c r="X11" s="36">
        <v>446</v>
      </c>
      <c r="Y11" s="34"/>
      <c r="Z11" s="36"/>
      <c r="AA11" s="36"/>
      <c r="AB11" s="36"/>
      <c r="AC11" s="34">
        <v>137</v>
      </c>
      <c r="AD11" s="36"/>
      <c r="AE11" s="36">
        <v>120</v>
      </c>
      <c r="AF11" s="37">
        <f t="shared" si="1"/>
        <v>84</v>
      </c>
      <c r="AG11" s="36"/>
      <c r="AH11" s="36">
        <v>4</v>
      </c>
      <c r="AI11" s="34">
        <v>80</v>
      </c>
      <c r="AJ11" s="34"/>
      <c r="AK11" s="34"/>
      <c r="AL11" s="34">
        <v>50</v>
      </c>
      <c r="AM11" s="34"/>
      <c r="AN11" s="34"/>
      <c r="AO11" s="34"/>
      <c r="AP11" s="34"/>
      <c r="AQ11" s="34"/>
      <c r="AR11" s="34">
        <v>381.8</v>
      </c>
      <c r="AS11" s="34">
        <v>61</v>
      </c>
      <c r="AT11" s="34">
        <v>77</v>
      </c>
      <c r="AU11" s="34">
        <f>AX11+AY11+AZ11+BB11+BA11</f>
        <v>5</v>
      </c>
      <c r="AV11" s="34"/>
      <c r="AW11" s="34"/>
      <c r="AX11" s="34">
        <v>5</v>
      </c>
      <c r="AY11" s="34"/>
      <c r="AZ11" s="34"/>
      <c r="BA11" s="34"/>
      <c r="BB11" s="34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47" customFormat="1" ht="18.75" customHeight="1">
      <c r="A12" s="40" t="s">
        <v>66</v>
      </c>
      <c r="B12" s="33"/>
      <c r="C12" s="30"/>
      <c r="D12" s="41"/>
      <c r="E12" s="41"/>
      <c r="F12" s="41"/>
      <c r="G12" s="42"/>
      <c r="H12" s="42"/>
      <c r="I12" s="33">
        <f t="shared" si="0"/>
        <v>16.872037914691944</v>
      </c>
      <c r="J12" s="41">
        <v>35.6</v>
      </c>
      <c r="K12" s="41">
        <v>34.6</v>
      </c>
      <c r="L12" s="33">
        <v>915.6</v>
      </c>
      <c r="M12" s="42">
        <v>211</v>
      </c>
      <c r="N12" s="42">
        <v>211</v>
      </c>
      <c r="O12" s="43">
        <v>84</v>
      </c>
      <c r="P12" s="44">
        <v>84</v>
      </c>
      <c r="Q12" s="44"/>
      <c r="R12" s="44"/>
      <c r="S12" s="44"/>
      <c r="T12" s="45">
        <v>220</v>
      </c>
      <c r="U12" s="45">
        <v>110</v>
      </c>
      <c r="V12" s="45"/>
      <c r="W12" s="45"/>
      <c r="X12" s="45">
        <v>90</v>
      </c>
      <c r="Y12" s="43"/>
      <c r="Z12" s="45"/>
      <c r="AA12" s="45"/>
      <c r="AB12" s="45"/>
      <c r="AC12" s="43"/>
      <c r="AD12" s="45"/>
      <c r="AE12" s="45">
        <v>180</v>
      </c>
      <c r="AF12" s="37">
        <f t="shared" si="1"/>
        <v>118</v>
      </c>
      <c r="AG12" s="45"/>
      <c r="AH12" s="45">
        <v>38</v>
      </c>
      <c r="AI12" s="43">
        <v>80</v>
      </c>
      <c r="AJ12" s="43"/>
      <c r="AK12" s="43"/>
      <c r="AL12" s="43">
        <v>80</v>
      </c>
      <c r="AM12" s="43"/>
      <c r="AN12" s="43"/>
      <c r="AO12" s="43"/>
      <c r="AP12" s="43"/>
      <c r="AQ12" s="43"/>
      <c r="AR12" s="43"/>
      <c r="AS12" s="43"/>
      <c r="AT12" s="43"/>
      <c r="AU12" s="34"/>
      <c r="AV12" s="43"/>
      <c r="AW12" s="43"/>
      <c r="AX12" s="43"/>
      <c r="AY12" s="43"/>
      <c r="AZ12" s="43"/>
      <c r="BA12" s="43"/>
      <c r="BB12" s="43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2" customFormat="1" ht="18.75" customHeight="1">
      <c r="A13" s="29" t="s">
        <v>67</v>
      </c>
      <c r="B13" s="30"/>
      <c r="C13" s="30"/>
      <c r="D13" s="31"/>
      <c r="E13" s="31"/>
      <c r="F13" s="31"/>
      <c r="G13" s="32"/>
      <c r="H13" s="32"/>
      <c r="I13" s="33"/>
      <c r="J13" s="32"/>
      <c r="K13" s="32"/>
      <c r="L13" s="48"/>
      <c r="M13" s="32"/>
      <c r="N13" s="32"/>
      <c r="O13" s="34">
        <v>151</v>
      </c>
      <c r="P13" s="35">
        <v>149</v>
      </c>
      <c r="Q13" s="35"/>
      <c r="R13" s="35"/>
      <c r="S13" s="35"/>
      <c r="T13" s="36"/>
      <c r="U13" s="36"/>
      <c r="V13" s="36"/>
      <c r="W13" s="36"/>
      <c r="X13" s="36"/>
      <c r="Y13" s="34"/>
      <c r="Z13" s="36"/>
      <c r="AA13" s="36"/>
      <c r="AB13" s="36"/>
      <c r="AC13" s="34"/>
      <c r="AD13" s="36"/>
      <c r="AE13" s="36"/>
      <c r="AF13" s="37">
        <f t="shared" si="1"/>
        <v>0</v>
      </c>
      <c r="AG13" s="36"/>
      <c r="AH13" s="36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1" customFormat="1" ht="18" customHeight="1">
      <c r="A14" s="29" t="s">
        <v>68</v>
      </c>
      <c r="B14" s="30"/>
      <c r="C14" s="30"/>
      <c r="D14" s="31"/>
      <c r="E14" s="31"/>
      <c r="F14" s="31"/>
      <c r="G14" s="32"/>
      <c r="H14" s="32"/>
      <c r="I14" s="33"/>
      <c r="J14" s="32"/>
      <c r="K14" s="32"/>
      <c r="L14" s="48"/>
      <c r="M14" s="32"/>
      <c r="N14" s="32"/>
      <c r="O14" s="34">
        <v>568</v>
      </c>
      <c r="P14" s="35">
        <v>235</v>
      </c>
      <c r="Q14" s="35"/>
      <c r="R14" s="35"/>
      <c r="S14" s="35"/>
      <c r="T14" s="36"/>
      <c r="U14" s="36"/>
      <c r="V14" s="36"/>
      <c r="W14" s="36"/>
      <c r="X14" s="36"/>
      <c r="Y14" s="34">
        <v>2220</v>
      </c>
      <c r="Z14" s="36"/>
      <c r="AA14" s="36">
        <v>2</v>
      </c>
      <c r="AB14" s="36"/>
      <c r="AC14" s="34"/>
      <c r="AD14" s="36"/>
      <c r="AE14" s="36">
        <v>150</v>
      </c>
      <c r="AF14" s="37">
        <f t="shared" si="1"/>
        <v>200</v>
      </c>
      <c r="AG14" s="36"/>
      <c r="AH14" s="36">
        <v>200</v>
      </c>
      <c r="AI14" s="34"/>
      <c r="AJ14" s="34">
        <v>500</v>
      </c>
      <c r="AK14" s="34"/>
      <c r="AL14" s="34"/>
      <c r="AM14" s="34"/>
      <c r="AN14" s="34"/>
      <c r="AO14" s="34"/>
      <c r="AP14" s="34">
        <v>14674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26"/>
      <c r="BD14" s="26">
        <v>1</v>
      </c>
      <c r="BE14" s="26"/>
      <c r="BF14" s="26"/>
      <c r="BG14" s="26">
        <v>2</v>
      </c>
      <c r="BH14" s="26">
        <v>2</v>
      </c>
      <c r="BI14" s="26"/>
      <c r="BJ14" s="26"/>
      <c r="BK14" s="26"/>
      <c r="BL14" s="26"/>
      <c r="BM14" s="26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1" customFormat="1" ht="19.5" customHeight="1">
      <c r="A15" s="29" t="s">
        <v>69</v>
      </c>
      <c r="B15" s="30"/>
      <c r="C15" s="30"/>
      <c r="D15" s="31"/>
      <c r="E15" s="31"/>
      <c r="F15" s="31"/>
      <c r="G15" s="32"/>
      <c r="H15" s="32"/>
      <c r="I15" s="33">
        <f aca="true" t="shared" si="2" ref="I15:I16">J15/N15*100</f>
        <v>16</v>
      </c>
      <c r="J15" s="30">
        <v>1.6</v>
      </c>
      <c r="K15" s="30">
        <v>1.6</v>
      </c>
      <c r="L15" s="30">
        <v>40.6</v>
      </c>
      <c r="M15" s="32">
        <v>10</v>
      </c>
      <c r="N15" s="32">
        <v>10</v>
      </c>
      <c r="O15" s="34"/>
      <c r="P15" s="35"/>
      <c r="Q15" s="35"/>
      <c r="R15" s="35"/>
      <c r="S15" s="35"/>
      <c r="T15" s="36"/>
      <c r="U15" s="36"/>
      <c r="V15" s="36"/>
      <c r="W15" s="36"/>
      <c r="X15" s="36"/>
      <c r="Y15" s="34"/>
      <c r="Z15" s="36"/>
      <c r="AA15" s="36"/>
      <c r="AB15" s="36"/>
      <c r="AC15" s="34"/>
      <c r="AD15" s="36"/>
      <c r="AE15" s="36"/>
      <c r="AF15" s="37">
        <f t="shared" si="1"/>
        <v>0</v>
      </c>
      <c r="AG15" s="36"/>
      <c r="AH15" s="36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1" customFormat="1" ht="21.75" customHeight="1">
      <c r="A16" s="29" t="s">
        <v>70</v>
      </c>
      <c r="B16" s="30">
        <v>9.7</v>
      </c>
      <c r="C16" s="30">
        <f>D16/H16*100</f>
        <v>8.011363636363637</v>
      </c>
      <c r="D16" s="49">
        <v>14.1</v>
      </c>
      <c r="E16" s="49">
        <v>12.7</v>
      </c>
      <c r="F16" s="50">
        <v>367.1</v>
      </c>
      <c r="G16" s="32">
        <v>290</v>
      </c>
      <c r="H16" s="32">
        <v>176</v>
      </c>
      <c r="I16" s="30">
        <f t="shared" si="2"/>
        <v>13.040000000000001</v>
      </c>
      <c r="J16" s="51">
        <v>16.3</v>
      </c>
      <c r="K16" s="51">
        <v>14.6</v>
      </c>
      <c r="L16" s="30">
        <v>420.8</v>
      </c>
      <c r="M16" s="32">
        <v>125</v>
      </c>
      <c r="N16" s="32">
        <v>125</v>
      </c>
      <c r="O16" s="34">
        <v>1581</v>
      </c>
      <c r="P16" s="35">
        <v>1580.8</v>
      </c>
      <c r="Q16" s="35"/>
      <c r="R16" s="35"/>
      <c r="S16" s="35"/>
      <c r="T16" s="36">
        <v>710</v>
      </c>
      <c r="U16" s="36">
        <v>5680</v>
      </c>
      <c r="V16" s="36"/>
      <c r="W16" s="36"/>
      <c r="X16" s="36">
        <v>950</v>
      </c>
      <c r="Y16" s="34"/>
      <c r="Z16" s="36"/>
      <c r="AA16" s="36"/>
      <c r="AB16" s="36"/>
      <c r="AC16" s="34"/>
      <c r="AD16" s="36"/>
      <c r="AE16" s="36">
        <v>2794.6</v>
      </c>
      <c r="AF16" s="37">
        <f t="shared" si="1"/>
        <v>735</v>
      </c>
      <c r="AG16" s="36">
        <v>185</v>
      </c>
      <c r="AH16" s="36">
        <v>50</v>
      </c>
      <c r="AI16" s="34">
        <v>500</v>
      </c>
      <c r="AJ16" s="34">
        <v>2861</v>
      </c>
      <c r="AK16" s="34"/>
      <c r="AL16" s="34"/>
      <c r="AM16" s="34"/>
      <c r="AN16" s="34"/>
      <c r="AO16" s="34"/>
      <c r="AP16" s="34">
        <v>15898</v>
      </c>
      <c r="AQ16" s="34"/>
      <c r="AR16" s="34">
        <v>3.5</v>
      </c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26"/>
      <c r="BD16" s="26">
        <v>1</v>
      </c>
      <c r="BE16" s="26"/>
      <c r="BF16" s="26">
        <v>1</v>
      </c>
      <c r="BG16" s="26"/>
      <c r="BH16" s="26">
        <v>1</v>
      </c>
      <c r="BI16" s="26"/>
      <c r="BJ16" s="26">
        <v>1</v>
      </c>
      <c r="BK16" s="26"/>
      <c r="BL16" s="26"/>
      <c r="BM16" s="26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1" customFormat="1" ht="19.5" customHeight="1">
      <c r="A17" s="29" t="s">
        <v>71</v>
      </c>
      <c r="B17" s="30"/>
      <c r="C17" s="30"/>
      <c r="D17" s="31"/>
      <c r="E17" s="31"/>
      <c r="F17" s="31"/>
      <c r="G17" s="32"/>
      <c r="H17" s="32"/>
      <c r="I17" s="30"/>
      <c r="J17" s="32"/>
      <c r="K17" s="32"/>
      <c r="L17" s="48"/>
      <c r="M17" s="32"/>
      <c r="N17" s="32"/>
      <c r="O17" s="34">
        <v>184</v>
      </c>
      <c r="P17" s="35">
        <v>244</v>
      </c>
      <c r="Q17" s="35"/>
      <c r="R17" s="35"/>
      <c r="S17" s="35"/>
      <c r="T17" s="36"/>
      <c r="U17" s="36"/>
      <c r="V17" s="36"/>
      <c r="W17" s="36"/>
      <c r="X17" s="36"/>
      <c r="Y17" s="34"/>
      <c r="Z17" s="36"/>
      <c r="AA17" s="36"/>
      <c r="AB17" s="36"/>
      <c r="AC17" s="34"/>
      <c r="AD17" s="36"/>
      <c r="AE17" s="36">
        <v>435</v>
      </c>
      <c r="AF17" s="37">
        <f t="shared" si="1"/>
        <v>117</v>
      </c>
      <c r="AG17" s="36"/>
      <c r="AH17" s="36">
        <v>90</v>
      </c>
      <c r="AI17" s="34">
        <v>27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26"/>
      <c r="BD17" s="26"/>
      <c r="BE17" s="26"/>
      <c r="BF17" s="26"/>
      <c r="BG17" s="26"/>
      <c r="BH17" s="26"/>
      <c r="BI17" s="26"/>
      <c r="BJ17" s="26"/>
      <c r="BK17" s="26">
        <v>1</v>
      </c>
      <c r="BL17" s="26">
        <v>1</v>
      </c>
      <c r="BM17" s="26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1" customFormat="1" ht="21.75" customHeight="1">
      <c r="A18" s="29" t="s">
        <v>72</v>
      </c>
      <c r="B18" s="30"/>
      <c r="C18" s="30"/>
      <c r="D18" s="31"/>
      <c r="E18" s="31"/>
      <c r="F18" s="31"/>
      <c r="G18" s="32"/>
      <c r="H18" s="32"/>
      <c r="I18" s="30">
        <f aca="true" t="shared" si="3" ref="I18:I22">J18/N18*100</f>
        <v>2.5</v>
      </c>
      <c r="J18" s="30">
        <v>0.5</v>
      </c>
      <c r="K18" s="30">
        <v>0.5</v>
      </c>
      <c r="L18" s="30">
        <v>12.8</v>
      </c>
      <c r="M18" s="32">
        <v>20</v>
      </c>
      <c r="N18" s="32">
        <v>20</v>
      </c>
      <c r="O18" s="34"/>
      <c r="P18" s="35"/>
      <c r="Q18" s="35"/>
      <c r="R18" s="35"/>
      <c r="S18" s="35"/>
      <c r="T18" s="36"/>
      <c r="U18" s="36"/>
      <c r="V18" s="36"/>
      <c r="W18" s="36"/>
      <c r="X18" s="36"/>
      <c r="Y18" s="34"/>
      <c r="Z18" s="36"/>
      <c r="AA18" s="36"/>
      <c r="AB18" s="36"/>
      <c r="AC18" s="34"/>
      <c r="AD18" s="36"/>
      <c r="AE18" s="36"/>
      <c r="AF18" s="37">
        <f t="shared" si="1"/>
        <v>0</v>
      </c>
      <c r="AG18" s="36"/>
      <c r="AH18" s="36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2" customFormat="1" ht="20.25" customHeight="1">
      <c r="A19" s="29" t="s">
        <v>73</v>
      </c>
      <c r="B19" s="30"/>
      <c r="C19" s="30"/>
      <c r="D19" s="31"/>
      <c r="E19" s="31"/>
      <c r="F19" s="31"/>
      <c r="G19" s="32"/>
      <c r="H19" s="32"/>
      <c r="I19" s="30">
        <f t="shared" si="3"/>
        <v>7.6923076923076925</v>
      </c>
      <c r="J19" s="31">
        <v>5</v>
      </c>
      <c r="K19" s="31">
        <v>4.5</v>
      </c>
      <c r="L19" s="30">
        <v>127</v>
      </c>
      <c r="M19" s="32">
        <v>55</v>
      </c>
      <c r="N19" s="32">
        <v>65</v>
      </c>
      <c r="O19" s="34">
        <v>1572</v>
      </c>
      <c r="P19" s="35">
        <v>1572</v>
      </c>
      <c r="Q19" s="35">
        <v>7</v>
      </c>
      <c r="R19" s="35"/>
      <c r="S19" s="35"/>
      <c r="T19" s="36"/>
      <c r="U19" s="36"/>
      <c r="V19" s="36"/>
      <c r="W19" s="36"/>
      <c r="X19" s="36"/>
      <c r="Y19" s="34"/>
      <c r="Z19" s="36"/>
      <c r="AA19" s="36"/>
      <c r="AB19" s="36"/>
      <c r="AC19" s="34"/>
      <c r="AD19" s="36"/>
      <c r="AE19" s="36">
        <v>1223</v>
      </c>
      <c r="AF19" s="37">
        <f t="shared" si="1"/>
        <v>0</v>
      </c>
      <c r="AG19" s="36"/>
      <c r="AH19" s="36"/>
      <c r="AI19" s="34"/>
      <c r="AJ19" s="34">
        <v>1525</v>
      </c>
      <c r="AK19" s="34"/>
      <c r="AL19" s="34"/>
      <c r="AM19" s="34"/>
      <c r="AN19" s="34"/>
      <c r="AO19" s="34"/>
      <c r="AP19" s="34">
        <v>17202</v>
      </c>
      <c r="AQ19" s="34"/>
      <c r="AR19" s="34">
        <v>320</v>
      </c>
      <c r="AS19" s="34"/>
      <c r="AT19" s="34">
        <v>117</v>
      </c>
      <c r="AU19" s="34">
        <f>AX19+AY19+AZ19+BB19+BA19</f>
        <v>5</v>
      </c>
      <c r="AV19" s="34"/>
      <c r="AW19" s="34"/>
      <c r="AX19" s="34"/>
      <c r="AY19" s="34">
        <v>5</v>
      </c>
      <c r="AZ19" s="34"/>
      <c r="BA19" s="34"/>
      <c r="BB19" s="34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1" customFormat="1" ht="18.75" customHeight="1">
      <c r="A20" s="29" t="s">
        <v>74</v>
      </c>
      <c r="B20" s="30"/>
      <c r="C20" s="30"/>
      <c r="D20" s="31"/>
      <c r="E20" s="31"/>
      <c r="F20" s="31"/>
      <c r="G20" s="32"/>
      <c r="H20" s="32"/>
      <c r="I20" s="30">
        <f t="shared" si="3"/>
        <v>25.471698113207548</v>
      </c>
      <c r="J20" s="31">
        <v>27</v>
      </c>
      <c r="K20" s="31">
        <v>24.8</v>
      </c>
      <c r="L20" s="30">
        <v>785</v>
      </c>
      <c r="M20" s="32">
        <v>100</v>
      </c>
      <c r="N20" s="32">
        <v>106</v>
      </c>
      <c r="O20" s="34">
        <v>9830</v>
      </c>
      <c r="P20" s="35">
        <v>9830</v>
      </c>
      <c r="Q20" s="35"/>
      <c r="R20" s="35">
        <v>14175</v>
      </c>
      <c r="S20" s="35">
        <v>6046</v>
      </c>
      <c r="T20" s="36">
        <v>225</v>
      </c>
      <c r="U20" s="36">
        <v>2250</v>
      </c>
      <c r="V20" s="36">
        <v>9343</v>
      </c>
      <c r="W20" s="36">
        <v>49345</v>
      </c>
      <c r="X20" s="36">
        <v>13728</v>
      </c>
      <c r="Y20" s="34">
        <v>2191</v>
      </c>
      <c r="Z20" s="36"/>
      <c r="AA20" s="36">
        <v>170</v>
      </c>
      <c r="AB20" s="36"/>
      <c r="AC20" s="34"/>
      <c r="AD20" s="36"/>
      <c r="AE20" s="36">
        <v>1406.9</v>
      </c>
      <c r="AF20" s="37">
        <f t="shared" si="1"/>
        <v>1157</v>
      </c>
      <c r="AG20" s="36">
        <v>234</v>
      </c>
      <c r="AH20" s="36">
        <v>594</v>
      </c>
      <c r="AI20" s="34">
        <v>329</v>
      </c>
      <c r="AJ20" s="34">
        <v>18631</v>
      </c>
      <c r="AK20" s="34">
        <v>1905</v>
      </c>
      <c r="AL20" s="34"/>
      <c r="AM20" s="34"/>
      <c r="AN20" s="34"/>
      <c r="AO20" s="34"/>
      <c r="AP20" s="34">
        <v>37172</v>
      </c>
      <c r="AQ20" s="34"/>
      <c r="AR20" s="34">
        <v>16.5</v>
      </c>
      <c r="AS20" s="34"/>
      <c r="AT20" s="34">
        <v>48.5</v>
      </c>
      <c r="AU20" s="34"/>
      <c r="AV20" s="34"/>
      <c r="AW20" s="34"/>
      <c r="AX20" s="34"/>
      <c r="AY20" s="34"/>
      <c r="AZ20" s="34"/>
      <c r="BA20" s="34"/>
      <c r="BB20" s="34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s="1" customFormat="1" ht="18.75" customHeight="1">
      <c r="A21" s="29" t="s">
        <v>75</v>
      </c>
      <c r="B21" s="30" t="s">
        <v>76</v>
      </c>
      <c r="C21" s="30"/>
      <c r="D21" s="31"/>
      <c r="E21" s="31"/>
      <c r="F21" s="31"/>
      <c r="G21" s="32"/>
      <c r="H21" s="32"/>
      <c r="I21" s="30">
        <f t="shared" si="3"/>
        <v>17.862903225806452</v>
      </c>
      <c r="J21" s="34">
        <v>22.15</v>
      </c>
      <c r="K21" s="34">
        <v>22.15</v>
      </c>
      <c r="L21" s="30">
        <v>549.2</v>
      </c>
      <c r="M21" s="32">
        <v>170</v>
      </c>
      <c r="N21" s="32">
        <v>124</v>
      </c>
      <c r="O21" s="34">
        <v>138</v>
      </c>
      <c r="P21" s="35">
        <v>160</v>
      </c>
      <c r="Q21" s="35"/>
      <c r="R21" s="35">
        <v>200</v>
      </c>
      <c r="S21" s="35">
        <v>40</v>
      </c>
      <c r="T21" s="36">
        <v>69</v>
      </c>
      <c r="U21" s="36">
        <v>1926</v>
      </c>
      <c r="V21" s="36"/>
      <c r="W21" s="36"/>
      <c r="X21" s="36">
        <v>250</v>
      </c>
      <c r="Y21" s="34"/>
      <c r="Z21" s="36"/>
      <c r="AA21" s="36"/>
      <c r="AB21" s="36"/>
      <c r="AC21" s="34">
        <v>105.6</v>
      </c>
      <c r="AD21" s="36"/>
      <c r="AE21" s="36">
        <v>200</v>
      </c>
      <c r="AF21" s="37">
        <f t="shared" si="1"/>
        <v>200</v>
      </c>
      <c r="AG21" s="36"/>
      <c r="AH21" s="36">
        <v>200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>
        <v>63</v>
      </c>
      <c r="AS21" s="34"/>
      <c r="AT21" s="34">
        <v>124.4</v>
      </c>
      <c r="AU21" s="34"/>
      <c r="AV21" s="34"/>
      <c r="AW21" s="34"/>
      <c r="AX21" s="34"/>
      <c r="AY21" s="34"/>
      <c r="AZ21" s="34"/>
      <c r="BA21" s="34"/>
      <c r="BB21" s="34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1" customFormat="1" ht="18.75" customHeight="1">
      <c r="A22" s="29" t="s">
        <v>77</v>
      </c>
      <c r="B22" s="30"/>
      <c r="C22" s="30"/>
      <c r="D22" s="31"/>
      <c r="E22" s="31"/>
      <c r="F22" s="31"/>
      <c r="G22" s="32"/>
      <c r="H22" s="32"/>
      <c r="I22" s="30">
        <f t="shared" si="3"/>
        <v>21.766169154228855</v>
      </c>
      <c r="J22" s="31">
        <v>87.5</v>
      </c>
      <c r="K22" s="31">
        <v>81.9</v>
      </c>
      <c r="L22" s="30">
        <v>2275.3</v>
      </c>
      <c r="M22" s="32">
        <v>380</v>
      </c>
      <c r="N22" s="32">
        <v>402</v>
      </c>
      <c r="O22" s="34">
        <v>9388.8</v>
      </c>
      <c r="P22" s="35">
        <v>6028</v>
      </c>
      <c r="Q22" s="35">
        <v>963</v>
      </c>
      <c r="R22" s="35">
        <v>7191.9</v>
      </c>
      <c r="S22" s="35">
        <v>1742.7</v>
      </c>
      <c r="T22" s="36">
        <v>993</v>
      </c>
      <c r="U22" s="36">
        <v>6907</v>
      </c>
      <c r="V22" s="36"/>
      <c r="W22" s="36"/>
      <c r="X22" s="36">
        <v>20353</v>
      </c>
      <c r="Y22" s="34">
        <v>150</v>
      </c>
      <c r="Z22" s="36"/>
      <c r="AA22" s="36"/>
      <c r="AB22" s="36"/>
      <c r="AC22" s="34">
        <v>100</v>
      </c>
      <c r="AD22" s="36"/>
      <c r="AE22" s="36">
        <v>2024</v>
      </c>
      <c r="AF22" s="37">
        <f t="shared" si="1"/>
        <v>2024</v>
      </c>
      <c r="AG22" s="36">
        <v>570</v>
      </c>
      <c r="AH22" s="36">
        <v>689</v>
      </c>
      <c r="AI22" s="34">
        <v>765</v>
      </c>
      <c r="AJ22" s="34">
        <v>16147</v>
      </c>
      <c r="AK22" s="34">
        <v>650</v>
      </c>
      <c r="AL22" s="34">
        <v>1007</v>
      </c>
      <c r="AM22" s="34"/>
      <c r="AN22" s="34"/>
      <c r="AO22" s="34"/>
      <c r="AP22" s="34">
        <v>26006</v>
      </c>
      <c r="AQ22" s="34"/>
      <c r="AR22" s="34">
        <v>708</v>
      </c>
      <c r="AS22" s="34">
        <v>147</v>
      </c>
      <c r="AT22" s="34">
        <v>512</v>
      </c>
      <c r="AU22" s="34">
        <f>AX22+AY22+AZ22+BB22+BA22</f>
        <v>75</v>
      </c>
      <c r="AV22" s="32"/>
      <c r="AW22" s="32"/>
      <c r="AX22" s="34">
        <v>30</v>
      </c>
      <c r="AY22" s="34"/>
      <c r="AZ22" s="34">
        <v>45</v>
      </c>
      <c r="BA22" s="34"/>
      <c r="BB22" s="34"/>
      <c r="BC22" s="26"/>
      <c r="BD22" s="26"/>
      <c r="BE22" s="26"/>
      <c r="BF22" s="26"/>
      <c r="BG22" s="26"/>
      <c r="BH22" s="26"/>
      <c r="BI22" s="26">
        <v>1</v>
      </c>
      <c r="BJ22" s="26">
        <v>1</v>
      </c>
      <c r="BK22" s="26"/>
      <c r="BL22" s="26">
        <v>1</v>
      </c>
      <c r="BM22" s="26">
        <v>563</v>
      </c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s="1" customFormat="1" ht="18.75" customHeight="1">
      <c r="A23" s="29" t="s">
        <v>78</v>
      </c>
      <c r="B23" s="30">
        <v>15</v>
      </c>
      <c r="C23" s="30">
        <f aca="true" t="shared" si="4" ref="C23:C24">D23/H23*100</f>
        <v>18.86923076923077</v>
      </c>
      <c r="D23" s="31">
        <v>49.06</v>
      </c>
      <c r="E23" s="31">
        <v>48.81</v>
      </c>
      <c r="F23" s="31">
        <v>1248</v>
      </c>
      <c r="G23" s="32">
        <v>250</v>
      </c>
      <c r="H23" s="32">
        <v>260</v>
      </c>
      <c r="I23" s="30"/>
      <c r="J23" s="32"/>
      <c r="K23" s="32"/>
      <c r="L23" s="48"/>
      <c r="M23" s="32"/>
      <c r="N23" s="32"/>
      <c r="O23" s="34">
        <v>167.2</v>
      </c>
      <c r="P23" s="35">
        <v>126</v>
      </c>
      <c r="Q23" s="35"/>
      <c r="R23" s="35"/>
      <c r="S23" s="35"/>
      <c r="T23" s="36">
        <v>62</v>
      </c>
      <c r="U23" s="36">
        <v>6700</v>
      </c>
      <c r="V23" s="36"/>
      <c r="W23" s="36"/>
      <c r="X23" s="36">
        <v>163</v>
      </c>
      <c r="Y23" s="34">
        <v>214</v>
      </c>
      <c r="Z23" s="36">
        <v>84</v>
      </c>
      <c r="AA23" s="36"/>
      <c r="AB23" s="36"/>
      <c r="AC23" s="34">
        <v>183</v>
      </c>
      <c r="AD23" s="36"/>
      <c r="AE23" s="36"/>
      <c r="AF23" s="37">
        <f t="shared" si="1"/>
        <v>0</v>
      </c>
      <c r="AG23" s="36"/>
      <c r="AH23" s="36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2"/>
      <c r="AW23" s="32"/>
      <c r="AX23" s="34"/>
      <c r="AY23" s="34"/>
      <c r="AZ23" s="34"/>
      <c r="BA23" s="34"/>
      <c r="BB23" s="34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3" customFormat="1" ht="18" customHeight="1">
      <c r="A24" s="29" t="s">
        <v>79</v>
      </c>
      <c r="B24" s="30">
        <v>19.8</v>
      </c>
      <c r="C24" s="30">
        <f t="shared" si="4"/>
        <v>22.635135135135133</v>
      </c>
      <c r="D24" s="31">
        <v>33.5</v>
      </c>
      <c r="E24" s="31">
        <v>31.6</v>
      </c>
      <c r="F24" s="31">
        <v>846</v>
      </c>
      <c r="G24" s="32">
        <v>172</v>
      </c>
      <c r="H24" s="32">
        <v>148</v>
      </c>
      <c r="I24" s="30">
        <f>J24/N24*100</f>
        <v>3.75</v>
      </c>
      <c r="J24" s="30">
        <v>0.15</v>
      </c>
      <c r="K24" s="30">
        <v>0.15</v>
      </c>
      <c r="L24" s="30">
        <v>5.2</v>
      </c>
      <c r="M24" s="32">
        <v>100</v>
      </c>
      <c r="N24" s="32">
        <v>4</v>
      </c>
      <c r="O24" s="52">
        <v>35</v>
      </c>
      <c r="P24" s="35"/>
      <c r="Q24" s="35">
        <v>17</v>
      </c>
      <c r="R24" s="35"/>
      <c r="S24" s="35"/>
      <c r="T24" s="36">
        <v>80</v>
      </c>
      <c r="U24" s="36">
        <v>2000</v>
      </c>
      <c r="V24" s="36"/>
      <c r="W24" s="36"/>
      <c r="X24" s="36">
        <v>20</v>
      </c>
      <c r="Y24" s="34">
        <v>5</v>
      </c>
      <c r="Z24" s="36"/>
      <c r="AA24" s="36"/>
      <c r="AB24" s="36"/>
      <c r="AC24" s="34"/>
      <c r="AD24" s="36"/>
      <c r="AE24" s="36"/>
      <c r="AF24" s="37">
        <f t="shared" si="1"/>
        <v>0</v>
      </c>
      <c r="AG24" s="36"/>
      <c r="AH24" s="36"/>
      <c r="AI24" s="34"/>
      <c r="AJ24" s="34"/>
      <c r="AK24" s="34"/>
      <c r="AL24" s="34"/>
      <c r="AM24" s="34"/>
      <c r="AN24" s="34"/>
      <c r="AO24" s="34"/>
      <c r="AP24" s="34"/>
      <c r="AQ24" s="34"/>
      <c r="AR24" s="34">
        <v>30.5</v>
      </c>
      <c r="AS24" s="34"/>
      <c r="AT24" s="34">
        <v>3.5</v>
      </c>
      <c r="AU24" s="34"/>
      <c r="AV24" s="32"/>
      <c r="AW24" s="32"/>
      <c r="AX24" s="34"/>
      <c r="AY24" s="34"/>
      <c r="AZ24" s="34"/>
      <c r="BA24" s="34"/>
      <c r="BB24" s="34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65" s="38" customFormat="1" ht="19.5" customHeight="1">
      <c r="A25" s="29" t="s">
        <v>80</v>
      </c>
      <c r="B25" s="30"/>
      <c r="C25" s="30"/>
      <c r="D25" s="31"/>
      <c r="E25" s="31"/>
      <c r="F25" s="31"/>
      <c r="G25" s="32"/>
      <c r="H25" s="32"/>
      <c r="I25" s="30"/>
      <c r="J25" s="32"/>
      <c r="K25" s="32"/>
      <c r="L25" s="48"/>
      <c r="M25" s="32"/>
      <c r="N25" s="32"/>
      <c r="O25" s="34">
        <v>8731</v>
      </c>
      <c r="P25" s="35">
        <v>8269</v>
      </c>
      <c r="Q25" s="35">
        <v>380</v>
      </c>
      <c r="R25" s="35">
        <v>10548</v>
      </c>
      <c r="S25" s="35">
        <v>2082</v>
      </c>
      <c r="T25" s="36"/>
      <c r="U25" s="36"/>
      <c r="V25" s="36"/>
      <c r="W25" s="36"/>
      <c r="X25" s="36">
        <v>12226</v>
      </c>
      <c r="Y25" s="34">
        <v>2322</v>
      </c>
      <c r="Z25" s="36"/>
      <c r="AA25" s="36"/>
      <c r="AB25" s="36"/>
      <c r="AC25" s="34"/>
      <c r="AD25" s="36"/>
      <c r="AE25" s="36">
        <v>440</v>
      </c>
      <c r="AF25" s="37">
        <f t="shared" si="1"/>
        <v>278</v>
      </c>
      <c r="AG25" s="36">
        <v>55</v>
      </c>
      <c r="AH25" s="36">
        <v>168</v>
      </c>
      <c r="AI25" s="34">
        <v>55</v>
      </c>
      <c r="AJ25" s="34">
        <v>12027.9</v>
      </c>
      <c r="AK25" s="34">
        <v>1285</v>
      </c>
      <c r="AL25" s="34"/>
      <c r="AM25" s="34"/>
      <c r="AN25" s="34"/>
      <c r="AO25" s="34"/>
      <c r="AP25" s="34">
        <v>18376</v>
      </c>
      <c r="AQ25" s="34"/>
      <c r="AR25" s="34">
        <v>2</v>
      </c>
      <c r="AS25" s="34"/>
      <c r="AT25" s="34"/>
      <c r="AU25" s="34"/>
      <c r="AV25" s="32"/>
      <c r="AW25" s="32"/>
      <c r="AX25" s="34"/>
      <c r="AY25" s="34"/>
      <c r="AZ25" s="34"/>
      <c r="BA25" s="34"/>
      <c r="BB25" s="34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256" s="1" customFormat="1" ht="19.5" customHeight="1">
      <c r="A26" s="29" t="s">
        <v>81</v>
      </c>
      <c r="B26" s="30"/>
      <c r="C26" s="30"/>
      <c r="D26" s="31"/>
      <c r="E26" s="31"/>
      <c r="F26" s="31"/>
      <c r="G26" s="32">
        <v>300</v>
      </c>
      <c r="H26" s="32">
        <v>300</v>
      </c>
      <c r="I26" s="30">
        <f aca="true" t="shared" si="5" ref="I26:I28">J26/N26*100</f>
        <v>13.757961783439491</v>
      </c>
      <c r="J26" s="30">
        <v>21.6</v>
      </c>
      <c r="K26" s="30">
        <v>20.1</v>
      </c>
      <c r="L26" s="30">
        <v>539.1</v>
      </c>
      <c r="M26" s="32">
        <v>60</v>
      </c>
      <c r="N26" s="32">
        <v>157</v>
      </c>
      <c r="O26" s="34">
        <v>771</v>
      </c>
      <c r="P26" s="35">
        <v>663</v>
      </c>
      <c r="Q26" s="35"/>
      <c r="R26" s="35"/>
      <c r="S26" s="35"/>
      <c r="T26" s="36">
        <v>75</v>
      </c>
      <c r="U26" s="36">
        <v>6000</v>
      </c>
      <c r="V26" s="36"/>
      <c r="W26" s="36"/>
      <c r="X26" s="36"/>
      <c r="Y26" s="34"/>
      <c r="Z26" s="36"/>
      <c r="AA26" s="36"/>
      <c r="AB26" s="36"/>
      <c r="AC26" s="34">
        <v>47</v>
      </c>
      <c r="AD26" s="36"/>
      <c r="AE26" s="36">
        <v>869</v>
      </c>
      <c r="AF26" s="37">
        <f t="shared" si="1"/>
        <v>405</v>
      </c>
      <c r="AG26" s="36">
        <v>170</v>
      </c>
      <c r="AH26" s="36">
        <v>49</v>
      </c>
      <c r="AI26" s="34">
        <v>186</v>
      </c>
      <c r="AJ26" s="34">
        <v>553</v>
      </c>
      <c r="AK26" s="34"/>
      <c r="AL26" s="34">
        <v>342</v>
      </c>
      <c r="AM26" s="34"/>
      <c r="AN26" s="34"/>
      <c r="AO26" s="34"/>
      <c r="AP26" s="34">
        <v>848.5</v>
      </c>
      <c r="AQ26" s="34"/>
      <c r="AR26" s="34">
        <v>430.2</v>
      </c>
      <c r="AS26" s="34">
        <v>67</v>
      </c>
      <c r="AT26" s="34">
        <v>368.7</v>
      </c>
      <c r="AU26" s="34">
        <f>AV26+AW26+AX26+AY26+AZ26+BA26+BB26</f>
        <v>63</v>
      </c>
      <c r="AV26" s="32"/>
      <c r="AW26" s="32"/>
      <c r="AX26" s="34">
        <v>11</v>
      </c>
      <c r="AY26" s="34">
        <v>29</v>
      </c>
      <c r="AZ26" s="34">
        <v>16</v>
      </c>
      <c r="BA26" s="34"/>
      <c r="BB26" s="34">
        <v>7</v>
      </c>
      <c r="BC26" s="26">
        <v>1</v>
      </c>
      <c r="BD26" s="26">
        <v>1</v>
      </c>
      <c r="BE26" s="26"/>
      <c r="BF26" s="26"/>
      <c r="BG26" s="26"/>
      <c r="BH26" s="26"/>
      <c r="BI26" s="26"/>
      <c r="BJ26" s="26"/>
      <c r="BK26" s="26"/>
      <c r="BL26" s="26"/>
      <c r="BM26" s="26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1" customFormat="1" ht="18.75" customHeight="1">
      <c r="A27" s="29" t="s">
        <v>82</v>
      </c>
      <c r="B27" s="30"/>
      <c r="C27" s="30"/>
      <c r="D27" s="31"/>
      <c r="E27" s="31"/>
      <c r="F27" s="31"/>
      <c r="G27" s="32"/>
      <c r="H27" s="32"/>
      <c r="I27" s="30">
        <f t="shared" si="5"/>
        <v>29.583333333333332</v>
      </c>
      <c r="J27" s="30">
        <v>14.2</v>
      </c>
      <c r="K27" s="30">
        <v>14.2</v>
      </c>
      <c r="L27" s="30">
        <v>359.2</v>
      </c>
      <c r="M27" s="32">
        <v>48</v>
      </c>
      <c r="N27" s="32">
        <v>48</v>
      </c>
      <c r="O27" s="34"/>
      <c r="P27" s="35"/>
      <c r="Q27" s="35"/>
      <c r="R27" s="35"/>
      <c r="S27" s="35"/>
      <c r="T27" s="36"/>
      <c r="U27" s="36"/>
      <c r="V27" s="36"/>
      <c r="W27" s="36"/>
      <c r="X27" s="36"/>
      <c r="Y27" s="34"/>
      <c r="Z27" s="36"/>
      <c r="AA27" s="36"/>
      <c r="AB27" s="36"/>
      <c r="AC27" s="34"/>
      <c r="AD27" s="36"/>
      <c r="AE27" s="36"/>
      <c r="AF27" s="37"/>
      <c r="AG27" s="36"/>
      <c r="AH27" s="36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2"/>
      <c r="AW27" s="32"/>
      <c r="AX27" s="34"/>
      <c r="AY27" s="34"/>
      <c r="AZ27" s="34"/>
      <c r="BA27" s="34"/>
      <c r="BB27" s="34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2" customFormat="1" ht="22.5" customHeight="1">
      <c r="A28" s="29" t="s">
        <v>83</v>
      </c>
      <c r="B28" s="30"/>
      <c r="C28" s="30"/>
      <c r="D28" s="31"/>
      <c r="E28" s="31"/>
      <c r="F28" s="31"/>
      <c r="G28" s="32"/>
      <c r="H28" s="32"/>
      <c r="I28" s="30">
        <f t="shared" si="5"/>
        <v>15.625</v>
      </c>
      <c r="J28" s="51">
        <v>52.5</v>
      </c>
      <c r="K28" s="51">
        <v>51.1</v>
      </c>
      <c r="L28" s="30">
        <v>1352</v>
      </c>
      <c r="M28" s="32">
        <v>336</v>
      </c>
      <c r="N28" s="32">
        <v>336</v>
      </c>
      <c r="O28" s="34">
        <v>7530</v>
      </c>
      <c r="P28" s="35">
        <v>5282</v>
      </c>
      <c r="Q28" s="35"/>
      <c r="R28" s="35"/>
      <c r="S28" s="35"/>
      <c r="T28" s="36">
        <v>100</v>
      </c>
      <c r="U28" s="36">
        <v>10000</v>
      </c>
      <c r="V28" s="36"/>
      <c r="W28" s="36"/>
      <c r="X28" s="36">
        <v>1610</v>
      </c>
      <c r="Y28" s="34">
        <v>1390</v>
      </c>
      <c r="Z28" s="36"/>
      <c r="AA28" s="36"/>
      <c r="AB28" s="36"/>
      <c r="AC28" s="34"/>
      <c r="AD28" s="36"/>
      <c r="AE28" s="36">
        <v>2432</v>
      </c>
      <c r="AF28" s="37">
        <f aca="true" t="shared" si="6" ref="AF28:AF30">AG28+AH28+AI28</f>
        <v>1270</v>
      </c>
      <c r="AG28" s="36">
        <v>350</v>
      </c>
      <c r="AH28" s="36">
        <v>690</v>
      </c>
      <c r="AI28" s="34">
        <v>230</v>
      </c>
      <c r="AJ28" s="34">
        <v>12891</v>
      </c>
      <c r="AK28" s="34"/>
      <c r="AL28" s="34"/>
      <c r="AM28" s="34"/>
      <c r="AN28" s="34">
        <v>1420</v>
      </c>
      <c r="AO28" s="34"/>
      <c r="AP28" s="34">
        <v>21959</v>
      </c>
      <c r="AQ28" s="34"/>
      <c r="AR28" s="34">
        <v>99</v>
      </c>
      <c r="AS28" s="34"/>
      <c r="AT28" s="34">
        <v>8</v>
      </c>
      <c r="AU28" s="34"/>
      <c r="AV28" s="32"/>
      <c r="AW28" s="32"/>
      <c r="AX28" s="34"/>
      <c r="AY28" s="34"/>
      <c r="AZ28" s="34"/>
      <c r="BA28" s="34"/>
      <c r="BB28" s="34"/>
      <c r="BC28" s="26">
        <v>2</v>
      </c>
      <c r="BD28" s="26">
        <v>2</v>
      </c>
      <c r="BE28" s="26"/>
      <c r="BF28" s="26"/>
      <c r="BG28" s="26"/>
      <c r="BH28" s="26"/>
      <c r="BI28" s="26"/>
      <c r="BJ28" s="26"/>
      <c r="BK28" s="26">
        <v>3</v>
      </c>
      <c r="BL28" s="26">
        <v>3</v>
      </c>
      <c r="BM28" s="26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s="2" customFormat="1" ht="18.75" customHeight="1">
      <c r="A29" s="29" t="s">
        <v>84</v>
      </c>
      <c r="B29" s="30">
        <v>20.7</v>
      </c>
      <c r="C29" s="30">
        <f aca="true" t="shared" si="7" ref="C29:C30">D29/H29*100</f>
        <v>21.007874015748033</v>
      </c>
      <c r="D29" s="31">
        <v>400.2</v>
      </c>
      <c r="E29" s="31">
        <v>392.6</v>
      </c>
      <c r="F29" s="31">
        <v>10265.3</v>
      </c>
      <c r="G29" s="32">
        <v>1932</v>
      </c>
      <c r="H29" s="32">
        <v>1905</v>
      </c>
      <c r="I29" s="30">
        <v>25</v>
      </c>
      <c r="J29" s="34">
        <v>176.3</v>
      </c>
      <c r="K29" s="34">
        <v>169</v>
      </c>
      <c r="L29" s="30">
        <v>3820.2</v>
      </c>
      <c r="M29" s="32">
        <v>1225</v>
      </c>
      <c r="N29" s="32">
        <v>1230</v>
      </c>
      <c r="O29" s="34">
        <v>7708</v>
      </c>
      <c r="P29" s="35">
        <v>6367</v>
      </c>
      <c r="Q29" s="35"/>
      <c r="R29" s="35">
        <v>8779</v>
      </c>
      <c r="S29" s="35">
        <v>6137</v>
      </c>
      <c r="T29" s="36">
        <v>56</v>
      </c>
      <c r="U29" s="36">
        <v>1500</v>
      </c>
      <c r="V29" s="36"/>
      <c r="W29" s="36"/>
      <c r="X29" s="36">
        <v>11038</v>
      </c>
      <c r="Y29" s="34">
        <v>46</v>
      </c>
      <c r="Z29" s="36">
        <v>420</v>
      </c>
      <c r="AA29" s="36">
        <v>104</v>
      </c>
      <c r="AB29" s="36">
        <v>208</v>
      </c>
      <c r="AC29" s="34">
        <v>654</v>
      </c>
      <c r="AD29" s="36">
        <v>213</v>
      </c>
      <c r="AE29" s="36">
        <v>984</v>
      </c>
      <c r="AF29" s="37">
        <f t="shared" si="6"/>
        <v>873.1</v>
      </c>
      <c r="AG29" s="36">
        <v>100</v>
      </c>
      <c r="AH29" s="36">
        <v>500.5</v>
      </c>
      <c r="AI29" s="34">
        <v>272.6</v>
      </c>
      <c r="AJ29" s="34">
        <v>8561</v>
      </c>
      <c r="AK29" s="34">
        <v>361</v>
      </c>
      <c r="AL29" s="34"/>
      <c r="AM29" s="34"/>
      <c r="AN29" s="34"/>
      <c r="AO29" s="34"/>
      <c r="AP29" s="34">
        <v>13444</v>
      </c>
      <c r="AQ29" s="34"/>
      <c r="AR29" s="34">
        <v>609.8</v>
      </c>
      <c r="AS29" s="34">
        <v>64</v>
      </c>
      <c r="AT29" s="34">
        <v>333.1</v>
      </c>
      <c r="AU29" s="34">
        <f aca="true" t="shared" si="8" ref="AU29:AU30">AV29+AW29+AX29+AY29+AZ29+BA29+BB29</f>
        <v>32</v>
      </c>
      <c r="AV29" s="32">
        <v>2</v>
      </c>
      <c r="AW29" s="32">
        <v>2</v>
      </c>
      <c r="AX29" s="34">
        <v>5</v>
      </c>
      <c r="AY29" s="34">
        <v>5</v>
      </c>
      <c r="AZ29" s="34">
        <v>5</v>
      </c>
      <c r="BA29" s="34">
        <v>11</v>
      </c>
      <c r="BB29" s="34">
        <v>2</v>
      </c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1" customFormat="1" ht="18.75" customHeight="1">
      <c r="A30" s="29" t="s">
        <v>85</v>
      </c>
      <c r="B30" s="30">
        <v>30.3</v>
      </c>
      <c r="C30" s="30">
        <f t="shared" si="7"/>
        <v>27.85379568884724</v>
      </c>
      <c r="D30" s="31">
        <v>891.6</v>
      </c>
      <c r="E30" s="31">
        <v>891.6</v>
      </c>
      <c r="F30" s="31">
        <v>23397.1</v>
      </c>
      <c r="G30" s="32">
        <v>2890</v>
      </c>
      <c r="H30" s="32">
        <v>3201</v>
      </c>
      <c r="I30" s="30">
        <v>26</v>
      </c>
      <c r="J30" s="30">
        <v>8</v>
      </c>
      <c r="K30" s="30">
        <v>8</v>
      </c>
      <c r="L30" s="30">
        <v>211.1</v>
      </c>
      <c r="M30" s="32">
        <v>115</v>
      </c>
      <c r="N30" s="32">
        <v>88</v>
      </c>
      <c r="O30" s="34">
        <v>8471.6</v>
      </c>
      <c r="P30" s="35">
        <v>5660</v>
      </c>
      <c r="Q30" s="35"/>
      <c r="R30" s="35">
        <v>6510</v>
      </c>
      <c r="S30" s="35">
        <v>5639</v>
      </c>
      <c r="T30" s="36">
        <v>1500</v>
      </c>
      <c r="U30" s="36">
        <v>296900</v>
      </c>
      <c r="V30" s="36"/>
      <c r="W30" s="36"/>
      <c r="X30" s="36">
        <v>4721</v>
      </c>
      <c r="Y30" s="34">
        <v>3644</v>
      </c>
      <c r="Z30" s="36">
        <v>458</v>
      </c>
      <c r="AA30" s="36"/>
      <c r="AB30" s="36"/>
      <c r="AC30" s="34">
        <v>895.2</v>
      </c>
      <c r="AD30" s="36"/>
      <c r="AE30" s="36">
        <v>469</v>
      </c>
      <c r="AF30" s="37">
        <f t="shared" si="6"/>
        <v>375</v>
      </c>
      <c r="AG30" s="36">
        <v>150</v>
      </c>
      <c r="AH30" s="36">
        <v>150</v>
      </c>
      <c r="AI30" s="34">
        <v>75</v>
      </c>
      <c r="AJ30" s="34">
        <v>16715.5</v>
      </c>
      <c r="AK30" s="34">
        <v>400</v>
      </c>
      <c r="AL30" s="34"/>
      <c r="AM30" s="34"/>
      <c r="AN30" s="34">
        <v>2750</v>
      </c>
      <c r="AO30" s="34">
        <v>360</v>
      </c>
      <c r="AP30" s="34">
        <v>32107</v>
      </c>
      <c r="AQ30" s="34"/>
      <c r="AR30" s="34">
        <v>8</v>
      </c>
      <c r="AS30" s="34">
        <v>8</v>
      </c>
      <c r="AT30" s="34">
        <v>12</v>
      </c>
      <c r="AU30" s="34">
        <f t="shared" si="8"/>
        <v>8</v>
      </c>
      <c r="AV30" s="34"/>
      <c r="AW30" s="34"/>
      <c r="AX30" s="34">
        <v>3</v>
      </c>
      <c r="AY30" s="34">
        <v>3</v>
      </c>
      <c r="AZ30" s="34">
        <v>1</v>
      </c>
      <c r="BA30" s="34">
        <v>1</v>
      </c>
      <c r="BB30" s="34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1" customFormat="1" ht="18.75" customHeight="1">
      <c r="A31" s="29" t="s">
        <v>86</v>
      </c>
      <c r="B31" s="30"/>
      <c r="C31" s="30"/>
      <c r="D31" s="31"/>
      <c r="E31" s="31"/>
      <c r="F31" s="31"/>
      <c r="G31" s="32"/>
      <c r="H31" s="32"/>
      <c r="I31" s="30">
        <v>27</v>
      </c>
      <c r="J31" s="30">
        <v>1.8</v>
      </c>
      <c r="K31" s="30">
        <v>1.8</v>
      </c>
      <c r="L31" s="30">
        <v>41.4</v>
      </c>
      <c r="M31" s="32">
        <v>37</v>
      </c>
      <c r="N31" s="32">
        <v>37</v>
      </c>
      <c r="O31" s="34"/>
      <c r="P31" s="35"/>
      <c r="Q31" s="35"/>
      <c r="R31" s="35"/>
      <c r="S31" s="35"/>
      <c r="T31" s="36"/>
      <c r="U31" s="36"/>
      <c r="V31" s="36"/>
      <c r="W31" s="36"/>
      <c r="X31" s="36"/>
      <c r="Y31" s="34"/>
      <c r="Z31" s="36"/>
      <c r="AA31" s="36"/>
      <c r="AB31" s="36"/>
      <c r="AC31" s="34"/>
      <c r="AD31" s="36"/>
      <c r="AE31" s="36"/>
      <c r="AF31" s="37"/>
      <c r="AG31" s="36"/>
      <c r="AH31" s="36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s="1" customFormat="1" ht="20.25" customHeight="1">
      <c r="A32" s="29" t="s">
        <v>87</v>
      </c>
      <c r="B32" s="30">
        <v>5.1</v>
      </c>
      <c r="C32" s="30">
        <f>D32/(H32+N32)*100</f>
        <v>0</v>
      </c>
      <c r="D32" s="31"/>
      <c r="E32" s="31"/>
      <c r="F32" s="31"/>
      <c r="G32" s="32">
        <v>127</v>
      </c>
      <c r="H32" s="32"/>
      <c r="I32" s="51">
        <f aca="true" t="shared" si="9" ref="I32:I35">J32/N32*100</f>
        <v>10.11627906976744</v>
      </c>
      <c r="J32" s="51">
        <v>17.4</v>
      </c>
      <c r="K32" s="51">
        <v>17.4</v>
      </c>
      <c r="L32" s="30">
        <v>436</v>
      </c>
      <c r="M32" s="32">
        <v>82</v>
      </c>
      <c r="N32" s="32">
        <v>172</v>
      </c>
      <c r="O32" s="34">
        <v>8604</v>
      </c>
      <c r="P32" s="35">
        <v>3931</v>
      </c>
      <c r="Q32" s="35">
        <v>230</v>
      </c>
      <c r="R32" s="35">
        <v>8462</v>
      </c>
      <c r="S32" s="35">
        <v>1493</v>
      </c>
      <c r="T32" s="36"/>
      <c r="U32" s="36"/>
      <c r="V32" s="36">
        <v>1816</v>
      </c>
      <c r="W32" s="36">
        <v>5448</v>
      </c>
      <c r="X32" s="36">
        <v>16340</v>
      </c>
      <c r="Y32" s="34">
        <v>1180</v>
      </c>
      <c r="Z32" s="36"/>
      <c r="AA32" s="36">
        <v>380</v>
      </c>
      <c r="AB32" s="36"/>
      <c r="AC32" s="34"/>
      <c r="AD32" s="36"/>
      <c r="AE32" s="36">
        <v>3023</v>
      </c>
      <c r="AF32" s="37">
        <f aca="true" t="shared" si="10" ref="AF32:AF34">AG32+AH32+AI32</f>
        <v>2603</v>
      </c>
      <c r="AG32" s="36">
        <v>472</v>
      </c>
      <c r="AH32" s="36">
        <v>1906</v>
      </c>
      <c r="AI32" s="34">
        <v>225</v>
      </c>
      <c r="AJ32" s="34">
        <v>8329</v>
      </c>
      <c r="AK32" s="34">
        <v>714</v>
      </c>
      <c r="AL32" s="34"/>
      <c r="AM32" s="34"/>
      <c r="AN32" s="34">
        <v>5610</v>
      </c>
      <c r="AO32" s="34">
        <v>249</v>
      </c>
      <c r="AP32" s="34">
        <v>40250</v>
      </c>
      <c r="AQ32" s="34"/>
      <c r="AR32" s="34">
        <v>4</v>
      </c>
      <c r="AS32" s="34"/>
      <c r="AT32" s="34">
        <v>3</v>
      </c>
      <c r="AU32" s="34"/>
      <c r="AV32" s="34"/>
      <c r="AW32" s="34"/>
      <c r="AX32" s="34"/>
      <c r="AY32" s="34"/>
      <c r="AZ32" s="34"/>
      <c r="BA32" s="34"/>
      <c r="BB32" s="34"/>
      <c r="BC32" s="26"/>
      <c r="BD32" s="26">
        <v>1</v>
      </c>
      <c r="BE32" s="26"/>
      <c r="BF32" s="26"/>
      <c r="BG32" s="26"/>
      <c r="BH32" s="26">
        <v>3</v>
      </c>
      <c r="BI32" s="26"/>
      <c r="BJ32" s="26"/>
      <c r="BK32" s="26"/>
      <c r="BL32" s="26"/>
      <c r="BM32" s="26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47" customFormat="1" ht="18.75" customHeight="1">
      <c r="A33" s="40" t="s">
        <v>88</v>
      </c>
      <c r="B33" s="33"/>
      <c r="C33" s="33"/>
      <c r="D33" s="41"/>
      <c r="E33" s="41"/>
      <c r="F33" s="41"/>
      <c r="G33" s="42"/>
      <c r="H33" s="54" t="s">
        <v>89</v>
      </c>
      <c r="I33" s="33">
        <f t="shared" si="9"/>
        <v>21.666666666666668</v>
      </c>
      <c r="J33" s="41">
        <v>1.3</v>
      </c>
      <c r="K33" s="41">
        <v>1</v>
      </c>
      <c r="L33" s="33">
        <v>29.9</v>
      </c>
      <c r="M33" s="42">
        <v>6</v>
      </c>
      <c r="N33" s="42">
        <v>6</v>
      </c>
      <c r="O33" s="43">
        <v>2241</v>
      </c>
      <c r="P33" s="44">
        <v>1646</v>
      </c>
      <c r="Q33" s="44"/>
      <c r="R33" s="44">
        <v>2837</v>
      </c>
      <c r="S33" s="44">
        <v>334</v>
      </c>
      <c r="T33" s="45"/>
      <c r="U33" s="45"/>
      <c r="V33" s="45"/>
      <c r="W33" s="45"/>
      <c r="X33" s="45">
        <v>6918</v>
      </c>
      <c r="Y33" s="43">
        <v>1241</v>
      </c>
      <c r="Z33" s="45"/>
      <c r="AA33" s="45"/>
      <c r="AB33" s="45"/>
      <c r="AC33" s="43"/>
      <c r="AD33" s="45"/>
      <c r="AE33" s="45">
        <v>3275</v>
      </c>
      <c r="AF33" s="37">
        <f t="shared" si="10"/>
        <v>2220</v>
      </c>
      <c r="AG33" s="45">
        <v>990</v>
      </c>
      <c r="AH33" s="45">
        <v>515</v>
      </c>
      <c r="AI33" s="43">
        <v>715</v>
      </c>
      <c r="AJ33" s="43">
        <v>2461</v>
      </c>
      <c r="AK33" s="43"/>
      <c r="AL33" s="43"/>
      <c r="AM33" s="43"/>
      <c r="AN33" s="43">
        <v>1291.8</v>
      </c>
      <c r="AO33" s="43"/>
      <c r="AP33" s="43">
        <v>18946</v>
      </c>
      <c r="AQ33" s="43"/>
      <c r="AR33" s="43">
        <v>6</v>
      </c>
      <c r="AS33" s="43">
        <v>2.5</v>
      </c>
      <c r="AT33" s="43"/>
      <c r="AU33" s="43"/>
      <c r="AV33" s="43"/>
      <c r="AW33" s="43"/>
      <c r="AX33" s="43"/>
      <c r="AY33" s="43"/>
      <c r="AZ33" s="43"/>
      <c r="BA33" s="43"/>
      <c r="BB33" s="43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>
        <v>333.9</v>
      </c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1" customFormat="1" ht="22.5" customHeight="1">
      <c r="A34" s="29" t="s">
        <v>90</v>
      </c>
      <c r="B34" s="30">
        <v>14.9</v>
      </c>
      <c r="C34" s="30">
        <f>D34/H34*100</f>
        <v>21.666666666666668</v>
      </c>
      <c r="D34" s="31">
        <v>13</v>
      </c>
      <c r="E34" s="31">
        <v>11.6</v>
      </c>
      <c r="F34" s="31">
        <v>335</v>
      </c>
      <c r="G34" s="32">
        <v>63</v>
      </c>
      <c r="H34" s="32">
        <v>60</v>
      </c>
      <c r="I34" s="30">
        <f t="shared" si="9"/>
        <v>19.15619389587074</v>
      </c>
      <c r="J34" s="30">
        <v>106.7</v>
      </c>
      <c r="K34" s="30">
        <v>98</v>
      </c>
      <c r="L34" s="30">
        <v>2745.2</v>
      </c>
      <c r="M34" s="32">
        <v>494</v>
      </c>
      <c r="N34" s="32">
        <v>557</v>
      </c>
      <c r="O34" s="34">
        <v>783</v>
      </c>
      <c r="P34" s="35">
        <v>723</v>
      </c>
      <c r="Q34" s="35">
        <v>26</v>
      </c>
      <c r="R34" s="35"/>
      <c r="S34" s="35"/>
      <c r="T34" s="36">
        <v>120</v>
      </c>
      <c r="U34" s="36">
        <v>10400</v>
      </c>
      <c r="V34" s="36"/>
      <c r="W34" s="36"/>
      <c r="X34" s="36"/>
      <c r="Y34" s="34"/>
      <c r="Z34" s="36"/>
      <c r="AA34" s="36"/>
      <c r="AB34" s="36"/>
      <c r="AC34" s="34"/>
      <c r="AD34" s="36"/>
      <c r="AE34" s="36">
        <v>743</v>
      </c>
      <c r="AF34" s="37">
        <f t="shared" si="10"/>
        <v>400</v>
      </c>
      <c r="AG34" s="36">
        <v>0</v>
      </c>
      <c r="AH34" s="36">
        <v>50</v>
      </c>
      <c r="AI34" s="34">
        <v>350</v>
      </c>
      <c r="AJ34" s="34"/>
      <c r="AK34" s="34"/>
      <c r="AL34" s="34"/>
      <c r="AM34" s="34"/>
      <c r="AN34" s="34"/>
      <c r="AO34" s="34"/>
      <c r="AP34" s="34">
        <v>5300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1" customFormat="1" ht="19.5" customHeight="1">
      <c r="A35" s="29" t="s">
        <v>91</v>
      </c>
      <c r="B35" s="30"/>
      <c r="C35" s="30"/>
      <c r="D35" s="31"/>
      <c r="E35" s="31"/>
      <c r="F35" s="31" t="s">
        <v>92</v>
      </c>
      <c r="G35" s="32"/>
      <c r="H35" s="32"/>
      <c r="I35" s="30">
        <f t="shared" si="9"/>
        <v>14.285714285714285</v>
      </c>
      <c r="J35" s="30">
        <v>5</v>
      </c>
      <c r="K35" s="30">
        <v>5</v>
      </c>
      <c r="L35" s="30">
        <v>125</v>
      </c>
      <c r="M35" s="32">
        <v>35</v>
      </c>
      <c r="N35" s="32">
        <v>35</v>
      </c>
      <c r="O35" s="34"/>
      <c r="P35" s="35"/>
      <c r="Q35" s="35"/>
      <c r="R35" s="35"/>
      <c r="S35" s="35"/>
      <c r="T35" s="36"/>
      <c r="U35" s="36"/>
      <c r="V35" s="36"/>
      <c r="W35" s="36"/>
      <c r="X35" s="36"/>
      <c r="Y35" s="34"/>
      <c r="Z35" s="36"/>
      <c r="AA35" s="36"/>
      <c r="AB35" s="36"/>
      <c r="AC35" s="34"/>
      <c r="AD35" s="36"/>
      <c r="AE35" s="36"/>
      <c r="AF35" s="36"/>
      <c r="AG35" s="36"/>
      <c r="AH35" s="36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1" customFormat="1" ht="18.75" customHeight="1">
      <c r="A36" s="29" t="s">
        <v>93</v>
      </c>
      <c r="B36" s="30"/>
      <c r="C36" s="30"/>
      <c r="D36" s="31"/>
      <c r="E36" s="31"/>
      <c r="F36" s="51"/>
      <c r="G36" s="32"/>
      <c r="H36" s="32"/>
      <c r="I36" s="34"/>
      <c r="J36" s="32"/>
      <c r="K36" s="32"/>
      <c r="L36" s="32"/>
      <c r="M36" s="32"/>
      <c r="N36" s="32"/>
      <c r="O36" s="34">
        <v>622</v>
      </c>
      <c r="P36" s="35">
        <v>572</v>
      </c>
      <c r="Q36" s="35">
        <v>25</v>
      </c>
      <c r="R36" s="35">
        <v>145</v>
      </c>
      <c r="S36" s="35">
        <v>8</v>
      </c>
      <c r="T36" s="36"/>
      <c r="U36" s="36"/>
      <c r="V36" s="36"/>
      <c r="W36" s="36"/>
      <c r="X36" s="36">
        <v>125</v>
      </c>
      <c r="Y36" s="34"/>
      <c r="Z36" s="36"/>
      <c r="AA36" s="36">
        <v>29</v>
      </c>
      <c r="AB36" s="36"/>
      <c r="AC36" s="34"/>
      <c r="AD36" s="36"/>
      <c r="AE36" s="36">
        <v>236</v>
      </c>
      <c r="AF36" s="37">
        <f>AG36+AH36+AI36</f>
        <v>218</v>
      </c>
      <c r="AG36" s="36">
        <v>73</v>
      </c>
      <c r="AH36" s="36">
        <v>145</v>
      </c>
      <c r="AI36" s="34"/>
      <c r="AJ36" s="34">
        <v>1000</v>
      </c>
      <c r="AK36" s="34"/>
      <c r="AL36" s="34"/>
      <c r="AM36" s="34"/>
      <c r="AN36" s="34"/>
      <c r="AO36" s="34"/>
      <c r="AP36" s="34">
        <v>8527</v>
      </c>
      <c r="AQ36" s="34"/>
      <c r="AR36" s="34"/>
      <c r="AS36" s="34"/>
      <c r="AT36" s="34">
        <v>23</v>
      </c>
      <c r="AU36" s="34"/>
      <c r="AV36" s="34"/>
      <c r="AW36" s="34"/>
      <c r="AX36" s="34"/>
      <c r="AY36" s="34"/>
      <c r="AZ36" s="34"/>
      <c r="BA36" s="34"/>
      <c r="BB36" s="34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1" customFormat="1" ht="18.75" customHeight="1">
      <c r="A37" s="55" t="s">
        <v>94</v>
      </c>
      <c r="B37" s="30"/>
      <c r="C37" s="30"/>
      <c r="D37" s="31"/>
      <c r="E37" s="31"/>
      <c r="F37" s="31"/>
      <c r="G37" s="32"/>
      <c r="H37" s="32"/>
      <c r="I37" s="30">
        <f>J37/N37*100</f>
        <v>24.024390243902438</v>
      </c>
      <c r="J37" s="30">
        <v>19.7</v>
      </c>
      <c r="K37" s="30">
        <v>19</v>
      </c>
      <c r="L37" s="30">
        <v>509.3</v>
      </c>
      <c r="M37" s="32">
        <v>82</v>
      </c>
      <c r="N37" s="32">
        <v>82</v>
      </c>
      <c r="O37" s="34"/>
      <c r="P37" s="35"/>
      <c r="Q37" s="35"/>
      <c r="R37" s="35"/>
      <c r="S37" s="35"/>
      <c r="T37" s="36"/>
      <c r="U37" s="36"/>
      <c r="V37" s="36"/>
      <c r="W37" s="36"/>
      <c r="X37" s="36"/>
      <c r="Y37" s="34"/>
      <c r="Z37" s="36"/>
      <c r="AA37" s="36"/>
      <c r="AB37" s="36"/>
      <c r="AC37" s="34"/>
      <c r="AD37" s="36"/>
      <c r="AE37" s="36"/>
      <c r="AF37" s="36"/>
      <c r="AG37" s="36"/>
      <c r="AH37" s="36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1" customFormat="1" ht="18.75" customHeight="1">
      <c r="A38" s="55" t="s">
        <v>95</v>
      </c>
      <c r="B38" s="30"/>
      <c r="C38" s="30"/>
      <c r="D38" s="31"/>
      <c r="E38" s="31"/>
      <c r="F38" s="31"/>
      <c r="G38" s="32" t="s">
        <v>96</v>
      </c>
      <c r="H38" s="32"/>
      <c r="I38" s="32"/>
      <c r="J38" s="32"/>
      <c r="K38" s="32"/>
      <c r="L38" s="32"/>
      <c r="M38" s="32"/>
      <c r="N38" s="32"/>
      <c r="O38" s="56"/>
      <c r="P38" s="35">
        <v>17</v>
      </c>
      <c r="Q38" s="57"/>
      <c r="R38" s="57"/>
      <c r="S38" s="57"/>
      <c r="T38" s="58"/>
      <c r="U38" s="58"/>
      <c r="V38" s="58"/>
      <c r="W38" s="58"/>
      <c r="X38" s="58"/>
      <c r="Y38" s="56"/>
      <c r="Z38" s="58"/>
      <c r="AA38" s="58"/>
      <c r="AB38" s="58"/>
      <c r="AC38" s="56"/>
      <c r="AD38" s="58"/>
      <c r="AE38" s="58"/>
      <c r="AF38" s="58"/>
      <c r="AG38" s="58"/>
      <c r="AH38" s="58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1" customFormat="1" ht="17.25" customHeight="1">
      <c r="A39" s="59" t="s">
        <v>97</v>
      </c>
      <c r="B39" s="48">
        <v>22.9</v>
      </c>
      <c r="C39" s="48">
        <f>D39/H39*100</f>
        <v>22.914681262073408</v>
      </c>
      <c r="D39" s="60">
        <f>SUM(D10:D37)</f>
        <v>1423.46</v>
      </c>
      <c r="E39" s="60">
        <f>SUM(E10:E37)</f>
        <v>1408.91</v>
      </c>
      <c r="F39" s="60">
        <f>SUM(F10:F37)</f>
        <v>37011.5</v>
      </c>
      <c r="G39" s="61">
        <f>SUM(G10:G38)</f>
        <v>6186</v>
      </c>
      <c r="H39" s="61">
        <f>SUM(H10:H37)</f>
        <v>6212</v>
      </c>
      <c r="I39" s="48">
        <f>J39/N39*100</f>
        <v>16.044287871162556</v>
      </c>
      <c r="J39" s="62">
        <f>SUM(J10:J38)</f>
        <v>637.6</v>
      </c>
      <c r="K39" s="62">
        <f>SUM(K10:K38)</f>
        <v>605.5</v>
      </c>
      <c r="L39" s="62">
        <f>SUM(L10:L38)</f>
        <v>15747.3</v>
      </c>
      <c r="M39" s="61">
        <f>SUM(M10:M37)</f>
        <v>3839</v>
      </c>
      <c r="N39" s="61">
        <f>SUM(N10:N37)</f>
        <v>3974</v>
      </c>
      <c r="O39" s="61">
        <f>SUM(O10:O38)</f>
        <v>70415.6</v>
      </c>
      <c r="P39" s="61">
        <f>SUM(P10:P38)</f>
        <v>54262.4</v>
      </c>
      <c r="Q39" s="61">
        <f>SUM(Q10:Q37)</f>
        <v>1923</v>
      </c>
      <c r="R39" s="61">
        <f>SUM(R10:R37)</f>
        <v>60871.9</v>
      </c>
      <c r="S39" s="61">
        <f>SUM(S10:S37)</f>
        <v>23903.7</v>
      </c>
      <c r="T39" s="63">
        <f>SUM(T10:T38)</f>
        <v>4210.5</v>
      </c>
      <c r="U39" s="63">
        <f>SUM(U10:U38)</f>
        <v>350453</v>
      </c>
      <c r="V39" s="63">
        <f>SUM(V10:V38)</f>
        <v>11174</v>
      </c>
      <c r="W39" s="63">
        <f>SUM(W10:W38)</f>
        <v>54833</v>
      </c>
      <c r="X39" s="63">
        <f>SUM(X10:X38)</f>
        <v>91728</v>
      </c>
      <c r="Y39" s="61">
        <f>SUM(Y10:Y38)</f>
        <v>14603</v>
      </c>
      <c r="Z39" s="63">
        <f>SUM(Z10:Z38)</f>
        <v>962</v>
      </c>
      <c r="AA39" s="63">
        <f>SUM(AA10:AA38)</f>
        <v>1210</v>
      </c>
      <c r="AB39" s="63">
        <f>SUM(AB10:AB38)</f>
        <v>208</v>
      </c>
      <c r="AC39" s="63">
        <f>SUM(AC10:AC38)</f>
        <v>2121.8</v>
      </c>
      <c r="AD39" s="63">
        <f>SUM(AD10:AD38)</f>
        <v>213</v>
      </c>
      <c r="AE39" s="63">
        <f>SUM(AE10:AE38)</f>
        <v>22540.5</v>
      </c>
      <c r="AF39" s="63">
        <f>SUM(AF10:AF38)</f>
        <v>14812.6</v>
      </c>
      <c r="AG39" s="63">
        <f>SUM(AG10:AG38)</f>
        <v>3924</v>
      </c>
      <c r="AH39" s="63">
        <f>SUM(AH10:AH38)</f>
        <v>6568.5</v>
      </c>
      <c r="AI39" s="63">
        <f>SUM(AI10:AI38)</f>
        <v>4320.1</v>
      </c>
      <c r="AJ39" s="63">
        <f>SUM(AJ10:AJ38)</f>
        <v>102692.4</v>
      </c>
      <c r="AK39" s="63">
        <f>SUM(AK10:AK38)</f>
        <v>5315</v>
      </c>
      <c r="AL39" s="63">
        <f>SUM(AL10:AL38)</f>
        <v>1479</v>
      </c>
      <c r="AM39" s="63">
        <f>SUM(AM10:AM38)</f>
        <v>0</v>
      </c>
      <c r="AN39" s="63">
        <f>SUM(AN10:AN38)</f>
        <v>12671.8</v>
      </c>
      <c r="AO39" s="63">
        <f>SUM(AO10:AO38)</f>
        <v>609</v>
      </c>
      <c r="AP39" s="63">
        <f>SUM(AP10:AP38)</f>
        <v>277819.5</v>
      </c>
      <c r="AQ39" s="63">
        <f>SUM(AQ10:AQ38)</f>
        <v>0</v>
      </c>
      <c r="AR39" s="63">
        <f>SUM(AR10:AR38)</f>
        <v>2694.3</v>
      </c>
      <c r="AS39" s="63">
        <f>SUM(AS10:AS38)</f>
        <v>349.5</v>
      </c>
      <c r="AT39" s="63">
        <f>SUM(AT10:AT38)</f>
        <v>1637.2</v>
      </c>
      <c r="AU39" s="63">
        <f>SUM(AU10:AU38)</f>
        <v>188</v>
      </c>
      <c r="AV39" s="63"/>
      <c r="AW39" s="63"/>
      <c r="AX39" s="63"/>
      <c r="AY39" s="63"/>
      <c r="AZ39" s="63"/>
      <c r="BA39" s="63"/>
      <c r="BB39" s="63"/>
      <c r="BC39" s="63">
        <v>120</v>
      </c>
      <c r="BD39" s="63">
        <f>SUM(BD10:BD38)</f>
        <v>6</v>
      </c>
      <c r="BE39" s="63">
        <v>100</v>
      </c>
      <c r="BF39" s="63">
        <f>SUM(BF10:BF38)</f>
        <v>1</v>
      </c>
      <c r="BG39" s="63">
        <v>70</v>
      </c>
      <c r="BH39" s="63">
        <f>SUM(BH10:BH38)</f>
        <v>6</v>
      </c>
      <c r="BI39" s="63">
        <v>70</v>
      </c>
      <c r="BJ39" s="63">
        <f>SUM(BJ10:BJ38)</f>
        <v>2</v>
      </c>
      <c r="BK39" s="63">
        <v>60</v>
      </c>
      <c r="BL39" s="63">
        <f>SUM(BL10:BL38)</f>
        <v>5</v>
      </c>
      <c r="BM39" s="63">
        <f>SUM(BM10:BM38)</f>
        <v>896.9</v>
      </c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1" customFormat="1" ht="29.25" customHeight="1">
      <c r="A40" s="15" t="s">
        <v>98</v>
      </c>
      <c r="B40" s="8"/>
      <c r="C40" s="8"/>
      <c r="D40" s="8"/>
      <c r="E40" s="8"/>
      <c r="F40" s="8"/>
      <c r="G40" s="64"/>
      <c r="H40" s="64"/>
      <c r="I40" s="64"/>
      <c r="J40" s="64"/>
      <c r="K40" s="64"/>
      <c r="L40" s="64"/>
      <c r="M40" s="64"/>
      <c r="N40" s="64"/>
      <c r="O40" s="65"/>
      <c r="P40" s="65">
        <f>P39/O39</f>
        <v>0.7706019688818955</v>
      </c>
      <c r="Q40" s="65"/>
      <c r="R40" s="65"/>
      <c r="S40" s="65"/>
      <c r="T40" s="66"/>
      <c r="U40" s="66"/>
      <c r="V40" s="66"/>
      <c r="W40" s="66"/>
      <c r="X40" s="66"/>
      <c r="Y40" s="67"/>
      <c r="Z40" s="66"/>
      <c r="AA40" s="66"/>
      <c r="AB40" s="66"/>
      <c r="AC40" s="67"/>
      <c r="AD40" s="66"/>
      <c r="AE40" s="66"/>
      <c r="AF40" s="66">
        <f>AF39/AE39</f>
        <v>0.6571548989596504</v>
      </c>
      <c r="AG40" s="66"/>
      <c r="AH40" s="66"/>
      <c r="AI40" s="66"/>
      <c r="AJ40" s="66"/>
      <c r="AK40" s="66">
        <f>AK39/AJ39</f>
        <v>0.05175650778441248</v>
      </c>
      <c r="AL40" s="66"/>
      <c r="AM40" s="66"/>
      <c r="AN40" s="66"/>
      <c r="AO40" s="66">
        <f>AO39/AN39</f>
        <v>0.04805947063558453</v>
      </c>
      <c r="AP40" s="66"/>
      <c r="AQ40" s="66"/>
      <c r="AR40" s="66"/>
      <c r="AS40" s="68">
        <f>AS39/AR39</f>
        <v>0.12971829417659503</v>
      </c>
      <c r="AT40" s="66"/>
      <c r="AU40" s="68">
        <f>AU39/AT39</f>
        <v>0.1148301978988517</v>
      </c>
      <c r="AV40" s="66"/>
      <c r="AW40" s="66"/>
      <c r="AX40" s="66"/>
      <c r="AY40" s="66"/>
      <c r="AZ40" s="66"/>
      <c r="BA40" s="66"/>
      <c r="BB40" s="66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77" customFormat="1" ht="17.25" customHeight="1">
      <c r="A41" s="70" t="s">
        <v>99</v>
      </c>
      <c r="B41" s="30">
        <v>22.9</v>
      </c>
      <c r="C41" s="71"/>
      <c r="D41" s="71">
        <v>1413.7</v>
      </c>
      <c r="E41" s="71">
        <v>1398.2</v>
      </c>
      <c r="F41" s="71">
        <v>35735</v>
      </c>
      <c r="G41" s="72">
        <v>6186</v>
      </c>
      <c r="H41" s="72"/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4">
        <v>72971</v>
      </c>
      <c r="P41" s="74">
        <v>45959</v>
      </c>
      <c r="Q41" s="74">
        <v>1353</v>
      </c>
      <c r="R41" s="74">
        <v>39773</v>
      </c>
      <c r="S41" s="74">
        <v>12005</v>
      </c>
      <c r="T41" s="75">
        <v>51</v>
      </c>
      <c r="U41" s="75">
        <v>1871</v>
      </c>
      <c r="V41" s="75">
        <v>0</v>
      </c>
      <c r="W41" s="75">
        <v>0</v>
      </c>
      <c r="X41" s="75">
        <v>54154</v>
      </c>
      <c r="Y41" s="73">
        <v>19195</v>
      </c>
      <c r="Z41" s="75">
        <v>661</v>
      </c>
      <c r="AA41" s="75">
        <v>2370</v>
      </c>
      <c r="AB41" s="75">
        <v>0</v>
      </c>
      <c r="AC41" s="73">
        <v>2596</v>
      </c>
      <c r="AD41" s="75">
        <v>1057</v>
      </c>
      <c r="AE41" s="75">
        <v>33711</v>
      </c>
      <c r="AF41" s="75">
        <v>16453</v>
      </c>
      <c r="AG41" s="75">
        <v>4517</v>
      </c>
      <c r="AH41" s="75">
        <v>6058</v>
      </c>
      <c r="AI41" s="75">
        <v>5878</v>
      </c>
      <c r="AJ41" s="75">
        <v>52990</v>
      </c>
      <c r="AK41" s="75">
        <v>7846</v>
      </c>
      <c r="AL41" s="75"/>
      <c r="AM41" s="75"/>
      <c r="AN41" s="75"/>
      <c r="AO41" s="75"/>
      <c r="AP41" s="75"/>
      <c r="AQ41" s="75"/>
      <c r="AR41" s="75">
        <v>3140</v>
      </c>
      <c r="AS41" s="75">
        <v>125</v>
      </c>
      <c r="AT41" s="75">
        <v>1488</v>
      </c>
      <c r="AU41" s="75">
        <v>114</v>
      </c>
      <c r="AV41" s="75"/>
      <c r="AW41" s="75"/>
      <c r="AX41" s="75">
        <v>8</v>
      </c>
      <c r="AY41" s="75">
        <v>28</v>
      </c>
      <c r="AZ41" s="75">
        <v>5</v>
      </c>
      <c r="BA41" s="75"/>
      <c r="BB41" s="75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1213</v>
      </c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77" customFormat="1" ht="15.75" customHeight="1">
      <c r="A42" s="78"/>
      <c r="B42" s="79" t="s">
        <v>100</v>
      </c>
      <c r="C42" s="79"/>
      <c r="D42" s="79"/>
      <c r="E42" s="79"/>
      <c r="F42" s="79"/>
      <c r="G42" s="80"/>
      <c r="H42" s="80"/>
      <c r="I42" s="6" t="s">
        <v>101</v>
      </c>
      <c r="J42" s="6"/>
      <c r="K42" s="6"/>
      <c r="L42" s="6"/>
      <c r="M42" s="6"/>
      <c r="N42" s="6"/>
      <c r="O42" s="6"/>
      <c r="P42" s="38"/>
      <c r="Q42" s="38"/>
      <c r="R42" s="38"/>
      <c r="S42" s="38"/>
      <c r="T42" s="38"/>
      <c r="U42" s="38"/>
      <c r="V42" s="38"/>
      <c r="W42" s="38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1" customFormat="1" ht="16.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3:256" s="1" customFormat="1" ht="14.25" customHeight="1">
      <c r="C44" s="2"/>
      <c r="AS44" s="3"/>
      <c r="AU44" s="3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3:256" s="1" customFormat="1" ht="14.25" customHeight="1">
      <c r="C45" s="2"/>
      <c r="AS45" s="3"/>
      <c r="AU45" s="3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65536" ht="12.75" customHeight="1"/>
  </sheetData>
  <sheetProtection selectLockedCells="1" selectUnlockedCells="1"/>
  <mergeCells count="64">
    <mergeCell ref="A2:N2"/>
    <mergeCell ref="A3:A9"/>
    <mergeCell ref="B3:N3"/>
    <mergeCell ref="O3:S3"/>
    <mergeCell ref="T3:U8"/>
    <mergeCell ref="V3:W8"/>
    <mergeCell ref="X3:Y5"/>
    <mergeCell ref="Z3:Z8"/>
    <mergeCell ref="AA3:AB6"/>
    <mergeCell ref="AC3:AC8"/>
    <mergeCell ref="AD3:AD8"/>
    <mergeCell ref="AE3:AI6"/>
    <mergeCell ref="AJ3:AK7"/>
    <mergeCell ref="AL3:AM7"/>
    <mergeCell ref="AN3:AO7"/>
    <mergeCell ref="AP3:AQ7"/>
    <mergeCell ref="AR3:AS7"/>
    <mergeCell ref="AT3:BB7"/>
    <mergeCell ref="BC3:BL4"/>
    <mergeCell ref="BM3:BM8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C5:BL6"/>
    <mergeCell ref="B6:B8"/>
    <mergeCell ref="C6:C8"/>
    <mergeCell ref="O6:O8"/>
    <mergeCell ref="P6:P8"/>
    <mergeCell ref="Q6:Q8"/>
    <mergeCell ref="X6:X8"/>
    <mergeCell ref="Y6:Y8"/>
    <mergeCell ref="G7:G8"/>
    <mergeCell ref="H7:H8"/>
    <mergeCell ref="I7:I8"/>
    <mergeCell ref="M7:M8"/>
    <mergeCell ref="N7:N8"/>
    <mergeCell ref="AA7:AA8"/>
    <mergeCell ref="AB7:AB8"/>
    <mergeCell ref="AE7:AE8"/>
    <mergeCell ref="AF7:AF8"/>
    <mergeCell ref="AG7:AG8"/>
    <mergeCell ref="AH7:AH8"/>
    <mergeCell ref="AI7:AI8"/>
    <mergeCell ref="BC7:BD7"/>
    <mergeCell ref="BE7:BF7"/>
    <mergeCell ref="BG7:BH7"/>
    <mergeCell ref="BI7:BJ7"/>
    <mergeCell ref="BK7:BL7"/>
    <mergeCell ref="AA9:AB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3">
      <selection activeCell="A1" activeCellId="1" sqref="A10:IV40 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2024-04-26T22:36:05Z</cp:lastPrinted>
  <dcterms:created xsi:type="dcterms:W3CDTF">2021-08-09T00:53:39Z</dcterms:created>
  <dcterms:modified xsi:type="dcterms:W3CDTF">2024-04-27T00:49:17Z</dcterms:modified>
  <cp:category/>
  <cp:version/>
  <cp:contentType/>
  <cp:contentStatus/>
  <cp:revision>7811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