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20" windowWidth="16380" windowHeight="7770"/>
  </bookViews>
  <sheets>
    <sheet name="февраля 2020" sheetId="1" r:id="rId1"/>
    <sheet name="Лист1" sheetId="2" r:id="rId2"/>
  </sheets>
  <definedNames>
    <definedName name="Excel_BuiltIn_Print_Titles" localSheetId="0">'февраля 2020'!$A:$A,'февраля 2020'!$3:$8</definedName>
    <definedName name="_xlnm.Print_Titles" localSheetId="0">'февраля 2020'!$A:$A,'февраля 2020'!$3:$8</definedName>
    <definedName name="_xlnm.Print_Area" localSheetId="0">'февраля 2020'!$A$1:$BF$42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E39" i="1" l="1"/>
  <c r="AB39" i="1"/>
  <c r="AA38" i="1"/>
  <c r="AB38" i="1"/>
  <c r="AG28" i="1"/>
  <c r="K16" i="1" l="1"/>
  <c r="AG29" i="1" l="1"/>
  <c r="W18" i="1" l="1"/>
  <c r="W19" i="1" l="1"/>
  <c r="W17" i="1"/>
  <c r="AG32" i="1"/>
  <c r="W27" i="1"/>
  <c r="W15" i="1"/>
  <c r="K13" i="1"/>
  <c r="W35" i="1"/>
  <c r="W11" i="1"/>
  <c r="AG23" i="1"/>
  <c r="AK38" i="1" l="1"/>
  <c r="AL38" i="1"/>
  <c r="AT38" i="1"/>
  <c r="AS38" i="1"/>
  <c r="AV38" i="1"/>
  <c r="AU38" i="1"/>
  <c r="W9" i="1"/>
  <c r="K17" i="1" l="1"/>
  <c r="AD38" i="1"/>
  <c r="AR38" i="1"/>
  <c r="AQ38" i="1"/>
  <c r="AP38" i="1"/>
  <c r="AO10" i="1"/>
  <c r="AG21" i="1"/>
  <c r="W31" i="1"/>
  <c r="AO21" i="1"/>
  <c r="AO28" i="1"/>
  <c r="AM38" i="1"/>
  <c r="AG24" i="1"/>
  <c r="AF38" i="1" s="1"/>
  <c r="AO38" i="1" l="1"/>
  <c r="S38" i="1"/>
  <c r="AG38" i="1" l="1"/>
  <c r="AC38" i="1"/>
  <c r="R38" i="1"/>
  <c r="AE38" i="1" l="1"/>
  <c r="W28" i="1"/>
  <c r="T38" i="1" l="1"/>
  <c r="Q38" i="1" l="1"/>
  <c r="W24" i="1"/>
  <c r="W25" i="1" l="1"/>
  <c r="Z38" i="1"/>
  <c r="Y38" i="1"/>
  <c r="X38" i="1"/>
  <c r="V38" i="1"/>
  <c r="U38" i="1"/>
  <c r="W29" i="1"/>
  <c r="W21" i="1"/>
  <c r="W10" i="1" l="1"/>
  <c r="W38" i="1" s="1"/>
  <c r="W39" i="1" s="1"/>
  <c r="BK38" i="1" l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P38" i="1"/>
  <c r="O38" i="1"/>
  <c r="N38" i="1"/>
  <c r="M38" i="1"/>
  <c r="L38" i="1"/>
  <c r="J38" i="1"/>
  <c r="I38" i="1"/>
  <c r="H38" i="1"/>
  <c r="G38" i="1"/>
  <c r="F38" i="1"/>
  <c r="E38" i="1"/>
  <c r="D38" i="1"/>
  <c r="K35" i="1"/>
  <c r="K33" i="1"/>
  <c r="C33" i="1"/>
  <c r="K32" i="1"/>
  <c r="K31" i="1"/>
  <c r="C31" i="1"/>
  <c r="C30" i="1"/>
  <c r="K29" i="1"/>
  <c r="C29" i="1"/>
  <c r="K28" i="1"/>
  <c r="C28" i="1"/>
  <c r="K27" i="1"/>
  <c r="K26" i="1"/>
  <c r="K25" i="1"/>
  <c r="K24" i="1"/>
  <c r="C24" i="1"/>
  <c r="C23" i="1"/>
  <c r="C22" i="1"/>
  <c r="K21" i="1"/>
  <c r="C21" i="1"/>
  <c r="K20" i="1"/>
  <c r="C20" i="1"/>
  <c r="K19" i="1"/>
  <c r="K18" i="1"/>
  <c r="K15" i="1"/>
  <c r="C15" i="1"/>
  <c r="K10" i="1"/>
  <c r="C10" i="1"/>
  <c r="K9" i="1"/>
  <c r="C9" i="1"/>
  <c r="C38" i="1" l="1"/>
  <c r="K38" i="1"/>
  <c r="M39" i="1"/>
</calcChain>
</file>

<file path=xl/sharedStrings.xml><?xml version="1.0" encoding="utf-8"?>
<sst xmlns="http://schemas.openxmlformats.org/spreadsheetml/2006/main" count="173" uniqueCount="101">
  <si>
    <t>ИНФОРМАЦИЯ</t>
  </si>
  <si>
    <t>НАИМЕНОВАНИЕ МУНИЦИПАЛЬНЫХ ОБРАЗОВАНИЙ</t>
  </si>
  <si>
    <t>МОЛОКО</t>
  </si>
  <si>
    <r>
      <rPr>
        <b/>
        <sz val="10"/>
        <rFont val="Times New Roman"/>
        <family val="1"/>
        <charset val="204"/>
      </rPr>
      <t xml:space="preserve">Поголовье  </t>
    </r>
    <r>
      <rPr>
        <sz val="10"/>
        <rFont val="Times New Roman"/>
        <family val="1"/>
        <charset val="204"/>
      </rPr>
      <t>(факт)</t>
    </r>
    <r>
      <rPr>
        <b/>
        <sz val="10"/>
        <rFont val="Times New Roman"/>
        <family val="1"/>
        <charset val="204"/>
      </rPr>
      <t xml:space="preserve"> </t>
    </r>
  </si>
  <si>
    <t>Приобретение минеральных удобрений</t>
  </si>
  <si>
    <t>Внесение минеральных удобрений</t>
  </si>
  <si>
    <t>Закрытие влаги</t>
  </si>
  <si>
    <t>Тракторы</t>
  </si>
  <si>
    <t>Плуги</t>
  </si>
  <si>
    <t>Культиваторы</t>
  </si>
  <si>
    <t>Сеялки</t>
  </si>
  <si>
    <t>Приобретение дизельного топлива</t>
  </si>
  <si>
    <t>Надой на 1  фуражную корову</t>
  </si>
  <si>
    <t>Валовой надой</t>
  </si>
  <si>
    <t>Сдача в зачете</t>
  </si>
  <si>
    <t>Валовой надой с начала месяца (нарастающий)</t>
  </si>
  <si>
    <t>2019 г</t>
  </si>
  <si>
    <t>2020 г</t>
  </si>
  <si>
    <t>потребность</t>
  </si>
  <si>
    <t>наличие</t>
  </si>
  <si>
    <t>% обеспечености</t>
  </si>
  <si>
    <t>план</t>
  </si>
  <si>
    <t>факт</t>
  </si>
  <si>
    <t>исправ
но</t>
  </si>
  <si>
    <t>нахо-дятся в ремонте</t>
  </si>
  <si>
    <t>находятся в ремон-те</t>
  </si>
  <si>
    <t>в том числе:</t>
  </si>
  <si>
    <t>исправно</t>
  </si>
  <si>
    <t>находятся в ремонте</t>
  </si>
  <si>
    <t>сплошные</t>
  </si>
  <si>
    <t>пропашные</t>
  </si>
  <si>
    <t>кг</t>
  </si>
  <si>
    <t>ц</t>
  </si>
  <si>
    <t>голов</t>
  </si>
  <si>
    <t xml:space="preserve"> тонн</t>
  </si>
  <si>
    <t>тонн</t>
  </si>
  <si>
    <t>га</t>
  </si>
  <si>
    <t>ед.</t>
  </si>
  <si>
    <t>Анучинский</t>
  </si>
  <si>
    <t>г. Артем</t>
  </si>
  <si>
    <t>Дальнегорский</t>
  </si>
  <si>
    <t>г.Дальнереченск</t>
  </si>
  <si>
    <t>Дальнереченский</t>
  </si>
  <si>
    <t>Кавалеровский</t>
  </si>
  <si>
    <t>Кировский</t>
  </si>
  <si>
    <t>Красноармейский</t>
  </si>
  <si>
    <t>Лазовский</t>
  </si>
  <si>
    <t>Лесозаводский</t>
  </si>
  <si>
    <t>Михайловский</t>
  </si>
  <si>
    <t>Надеждинский</t>
  </si>
  <si>
    <t>Октябрьский</t>
  </si>
  <si>
    <t>Ольгинский</t>
  </si>
  <si>
    <t>г. Партизанск</t>
  </si>
  <si>
    <t>Партизанский</t>
  </si>
  <si>
    <t>Пограничный</t>
  </si>
  <si>
    <t>Пожарский</t>
  </si>
  <si>
    <t>Спасский</t>
  </si>
  <si>
    <t>Уссурийский</t>
  </si>
  <si>
    <t>Ханкайский</t>
  </si>
  <si>
    <t>Хасанский</t>
  </si>
  <si>
    <t>Хорольский</t>
  </si>
  <si>
    <t>Черниговский</t>
  </si>
  <si>
    <t>Чугуевский</t>
  </si>
  <si>
    <t>Шкотовский</t>
  </si>
  <si>
    <t>Яковлевский</t>
  </si>
  <si>
    <t>г. Фокино</t>
  </si>
  <si>
    <t>Прочие районы</t>
  </si>
  <si>
    <t>ВСЕГО:</t>
  </si>
  <si>
    <t>% выполнения к плану:</t>
  </si>
  <si>
    <t>Начальник отдела</t>
  </si>
  <si>
    <t>С.А. Калашникова</t>
  </si>
  <si>
    <t xml:space="preserve">Семена сои
</t>
  </si>
  <si>
    <t>Протравливание семян</t>
  </si>
  <si>
    <t>Сев ранних зерновых культур</t>
  </si>
  <si>
    <r>
      <rPr>
        <b/>
        <sz val="11"/>
        <rFont val="Times New Roman"/>
        <family val="1"/>
        <charset val="204"/>
      </rPr>
      <t>всего</t>
    </r>
    <r>
      <rPr>
        <sz val="11"/>
        <rFont val="Times New Roman"/>
        <family val="1"/>
        <charset val="204"/>
      </rPr>
      <t>, в том числе</t>
    </r>
  </si>
  <si>
    <t>пшеница</t>
  </si>
  <si>
    <t>овес</t>
  </si>
  <si>
    <t>ячмень</t>
  </si>
  <si>
    <t>Сев однолетних трав</t>
  </si>
  <si>
    <t>Весно
вспашка</t>
  </si>
  <si>
    <t>Преобретение протравленных семян</t>
  </si>
  <si>
    <t>Посадка картофеля</t>
  </si>
  <si>
    <t>Подкорм
ка многолетних трав</t>
  </si>
  <si>
    <t>Сев многолетних трав</t>
  </si>
  <si>
    <t>Посев овощей</t>
  </si>
  <si>
    <t>всего</t>
  </si>
  <si>
    <t>л</t>
  </si>
  <si>
    <t>Приобретение гербицидов</t>
  </si>
  <si>
    <t>Приобретение протравителей</t>
  </si>
  <si>
    <t>капуста</t>
  </si>
  <si>
    <t>огурцы</t>
  </si>
  <si>
    <t>томаты</t>
  </si>
  <si>
    <t>морковь</t>
  </si>
  <si>
    <t xml:space="preserve"> свекла</t>
  </si>
  <si>
    <t>лук</t>
  </si>
  <si>
    <t>прочие</t>
  </si>
  <si>
    <t>Закрытый грунт</t>
  </si>
  <si>
    <t>Внесение органических удобрений</t>
  </si>
  <si>
    <t>о ходе сельскохозяйственных работ по районам Приморского края на 27 апреля 2020 года</t>
  </si>
  <si>
    <t>Было на 29.04.2019</t>
  </si>
  <si>
    <t>Сев кукурузы на зерно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</si>
</sst>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;[Red]0.0"/>
    <numFmt numFmtId="166" formatCode="0;[Red]0"/>
    <numFmt numFmtId="167" formatCode="0.0%"/>
  </numFmts>
  <fonts count="22" x14ac:knownFonts="1">
    <font>
      <sz val="10"/>
      <name val="Times New Roman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sz val="14"/>
      <name val="Times New Roman"/>
      <family val="1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20" fillId="0" borderId="0" applyBorder="0" applyAlignment="0" applyProtection="0"/>
    <xf numFmtId="0" fontId="1" fillId="0" borderId="0"/>
  </cellStyleXfs>
  <cellXfs count="1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4" fillId="2" borderId="1" xfId="2" applyNumberFormat="1" applyFont="1" applyFill="1" applyBorder="1" applyAlignment="1">
      <alignment horizontal="center" vertical="center"/>
    </xf>
    <xf numFmtId="165" fontId="14" fillId="2" borderId="1" xfId="2" applyNumberFormat="1" applyFont="1" applyFill="1" applyBorder="1" applyAlignment="1">
      <alignment horizontal="center" vertical="center"/>
    </xf>
    <xf numFmtId="1" fontId="15" fillId="2" borderId="1" xfId="2" applyNumberFormat="1" applyFont="1" applyFill="1" applyBorder="1" applyAlignment="1">
      <alignment horizontal="center" vertical="center"/>
    </xf>
    <xf numFmtId="9" fontId="15" fillId="2" borderId="1" xfId="1" applyFont="1" applyFill="1" applyBorder="1" applyAlignment="1" applyProtection="1">
      <alignment horizontal="center" vertical="center"/>
    </xf>
    <xf numFmtId="1" fontId="11" fillId="2" borderId="1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5" fillId="2" borderId="1" xfId="2" applyFont="1" applyFill="1" applyBorder="1" applyAlignment="1">
      <alignment horizontal="left" vertical="top" wrapText="1"/>
    </xf>
    <xf numFmtId="0" fontId="15" fillId="0" borderId="1" xfId="2" applyFont="1" applyBorder="1" applyAlignment="1">
      <alignment horizontal="center" vertical="top" wrapText="1"/>
    </xf>
    <xf numFmtId="164" fontId="15" fillId="0" borderId="1" xfId="2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/>
    </xf>
    <xf numFmtId="167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5" fillId="0" borderId="1" xfId="2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left" vertical="top" wrapText="1"/>
    </xf>
    <xf numFmtId="164" fontId="14" fillId="3" borderId="1" xfId="2" applyNumberFormat="1" applyFont="1" applyFill="1" applyBorder="1" applyAlignment="1">
      <alignment horizontal="center" vertical="center"/>
    </xf>
    <xf numFmtId="165" fontId="14" fillId="3" borderId="1" xfId="2" applyNumberFormat="1" applyFont="1" applyFill="1" applyBorder="1" applyAlignment="1">
      <alignment horizontal="center" vertical="center"/>
    </xf>
    <xf numFmtId="1" fontId="15" fillId="3" borderId="1" xfId="2" applyNumberFormat="1" applyFont="1" applyFill="1" applyBorder="1" applyAlignment="1">
      <alignment horizontal="center" vertical="center"/>
    </xf>
    <xf numFmtId="1" fontId="11" fillId="3" borderId="1" xfId="2" applyNumberFormat="1" applyFont="1" applyFill="1" applyBorder="1" applyAlignment="1">
      <alignment horizontal="center" vertical="center"/>
    </xf>
    <xf numFmtId="10" fontId="11" fillId="3" borderId="1" xfId="2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15" fillId="3" borderId="1" xfId="2" applyFont="1" applyFill="1" applyBorder="1" applyAlignment="1">
      <alignment horizontal="left" vertical="top" wrapText="1"/>
    </xf>
    <xf numFmtId="164" fontId="11" fillId="3" borderId="1" xfId="2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166" fontId="16" fillId="0" borderId="3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" fontId="11" fillId="3" borderId="2" xfId="2" applyNumberFormat="1" applyFont="1" applyFill="1" applyBorder="1" applyAlignment="1">
      <alignment horizontal="center" vertical="center"/>
    </xf>
    <xf numFmtId="1" fontId="15" fillId="2" borderId="2" xfId="2" applyNumberFormat="1" applyFont="1" applyFill="1" applyBorder="1" applyAlignment="1">
      <alignment horizontal="center" vertical="center"/>
    </xf>
    <xf numFmtId="166" fontId="16" fillId="0" borderId="2" xfId="0" applyNumberFormat="1" applyFont="1" applyBorder="1" applyAlignment="1">
      <alignment horizontal="center" vertical="center"/>
    </xf>
    <xf numFmtId="0" fontId="15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/>
    </xf>
    <xf numFmtId="1" fontId="11" fillId="3" borderId="3" xfId="2" applyNumberFormat="1" applyFont="1" applyFill="1" applyBorder="1" applyAlignment="1">
      <alignment horizontal="center" vertical="center"/>
    </xf>
    <xf numFmtId="1" fontId="11" fillId="2" borderId="3" xfId="2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14" fillId="2" borderId="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" fontId="11" fillId="2" borderId="2" xfId="2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3">
    <cellStyle name="Обычный" xfId="0" builtinId="0"/>
    <cellStyle name="Обычный_Лист1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H42"/>
  <sheetViews>
    <sheetView tabSelected="1" view="pageBreakPreview" zoomScale="70" zoomScaleNormal="70" zoomScaleSheetLayoutView="70" zoomScalePageLayoutView="70" workbookViewId="0">
      <pane xSplit="1" ySplit="8" topLeftCell="B9" activePane="bottomRight" state="frozen"/>
      <selection pane="topRight" activeCell="B1" sqref="B1"/>
      <selection pane="bottomLeft" activeCell="A10" sqref="A10"/>
      <selection pane="bottomRight" activeCell="BO19" sqref="BO19"/>
    </sheetView>
  </sheetViews>
  <sheetFormatPr defaultRowHeight="12.75" x14ac:dyDescent="0.2"/>
  <cols>
    <col min="1" max="1" width="25.33203125" style="1" customWidth="1"/>
    <col min="2" max="2" width="7.6640625" style="1" customWidth="1"/>
    <col min="3" max="3" width="7.33203125" style="2" customWidth="1"/>
    <col min="4" max="4" width="10.5" style="1" customWidth="1"/>
    <col min="5" max="5" width="10.33203125" style="1" customWidth="1"/>
    <col min="6" max="6" width="17.83203125" style="1" customWidth="1"/>
    <col min="7" max="12" width="11.33203125" style="1" customWidth="1"/>
    <col min="13" max="21" width="12.83203125" style="1" customWidth="1"/>
    <col min="22" max="22" width="11.6640625" style="1" customWidth="1"/>
    <col min="23" max="23" width="11.1640625" style="1" customWidth="1"/>
    <col min="24" max="24" width="11" style="1" customWidth="1"/>
    <col min="25" max="25" width="11.5" style="1" customWidth="1"/>
    <col min="26" max="33" width="10.6640625" style="1" customWidth="1"/>
    <col min="34" max="40" width="10.6640625" style="1" hidden="1" customWidth="1"/>
    <col min="41" max="41" width="10.6640625" style="1" customWidth="1"/>
    <col min="42" max="44" width="10.6640625" style="1" hidden="1" customWidth="1"/>
    <col min="45" max="45" width="13" style="1" customWidth="1"/>
    <col min="46" max="46" width="12" style="1" customWidth="1"/>
    <col min="47" max="47" width="12.1640625" style="1" customWidth="1"/>
    <col min="48" max="48" width="12.5" style="1" customWidth="1"/>
    <col min="49" max="49" width="11.6640625" style="1" customWidth="1"/>
    <col min="50" max="56" width="9.33203125" style="1" hidden="1" customWidth="1"/>
    <col min="57" max="57" width="10.83203125" style="1" hidden="1" customWidth="1"/>
    <col min="58" max="58" width="11.83203125" style="1" hidden="1" customWidth="1"/>
    <col min="59" max="63" width="9.33203125" style="1" hidden="1" customWidth="1"/>
    <col min="64" max="268" width="9.33203125" style="1" customWidth="1"/>
    <col min="269" max="1036" width="9.33203125" customWidth="1"/>
  </cols>
  <sheetData>
    <row r="1" spans="1:63" ht="21" customHeight="1" x14ac:dyDescent="0.2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3"/>
      <c r="AY1" s="3"/>
      <c r="AZ1" s="3"/>
      <c r="BA1" s="3"/>
      <c r="BB1" s="3"/>
      <c r="BC1" s="3"/>
    </row>
    <row r="2" spans="1:63" ht="16.5" customHeight="1" x14ac:dyDescent="0.2">
      <c r="A2" s="81" t="s">
        <v>98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3" spans="1:63" ht="18.75" customHeight="1" x14ac:dyDescent="0.2">
      <c r="A3" s="83" t="s">
        <v>1</v>
      </c>
      <c r="B3" s="84" t="s">
        <v>2</v>
      </c>
      <c r="C3" s="84"/>
      <c r="D3" s="84"/>
      <c r="E3" s="84"/>
      <c r="F3" s="84"/>
      <c r="G3" s="85" t="s">
        <v>3</v>
      </c>
      <c r="H3" s="85"/>
      <c r="I3" s="82" t="s">
        <v>71</v>
      </c>
      <c r="J3" s="82"/>
      <c r="K3" s="82"/>
      <c r="L3" s="86" t="s">
        <v>4</v>
      </c>
      <c r="M3" s="86"/>
      <c r="N3" s="87" t="s">
        <v>5</v>
      </c>
      <c r="O3" s="87"/>
      <c r="P3" s="88" t="s">
        <v>6</v>
      </c>
      <c r="Q3" s="80" t="s">
        <v>72</v>
      </c>
      <c r="R3" s="80" t="s">
        <v>80</v>
      </c>
      <c r="S3" s="92" t="s">
        <v>82</v>
      </c>
      <c r="T3" s="92" t="s">
        <v>79</v>
      </c>
      <c r="U3" s="80" t="s">
        <v>78</v>
      </c>
      <c r="V3" s="82" t="s">
        <v>73</v>
      </c>
      <c r="W3" s="82"/>
      <c r="X3" s="82"/>
      <c r="Y3" s="82"/>
      <c r="Z3" s="82"/>
      <c r="AA3" s="113" t="s">
        <v>100</v>
      </c>
      <c r="AB3" s="115"/>
      <c r="AC3" s="92" t="s">
        <v>83</v>
      </c>
      <c r="AD3" s="97" t="s">
        <v>81</v>
      </c>
      <c r="AE3" s="98"/>
      <c r="AF3" s="113" t="s">
        <v>84</v>
      </c>
      <c r="AG3" s="114"/>
      <c r="AH3" s="114"/>
      <c r="AI3" s="114"/>
      <c r="AJ3" s="114"/>
      <c r="AK3" s="114"/>
      <c r="AL3" s="114"/>
      <c r="AM3" s="114"/>
      <c r="AN3" s="115"/>
      <c r="AO3" s="97" t="s">
        <v>96</v>
      </c>
      <c r="AP3" s="103"/>
      <c r="AQ3" s="103"/>
      <c r="AR3" s="98"/>
      <c r="AS3" s="95" t="s">
        <v>87</v>
      </c>
      <c r="AT3" s="95" t="s">
        <v>88</v>
      </c>
      <c r="AU3" s="97" t="s">
        <v>97</v>
      </c>
      <c r="AV3" s="98"/>
      <c r="AW3" s="89" t="s">
        <v>11</v>
      </c>
      <c r="AX3" s="90" t="s">
        <v>7</v>
      </c>
      <c r="AY3" s="91"/>
      <c r="AZ3" s="91"/>
      <c r="BA3" s="91" t="s">
        <v>8</v>
      </c>
      <c r="BB3" s="91"/>
      <c r="BC3" s="91"/>
      <c r="BD3" s="91" t="s">
        <v>9</v>
      </c>
      <c r="BE3" s="91"/>
      <c r="BF3" s="91"/>
      <c r="BG3" s="91"/>
      <c r="BH3" s="91"/>
      <c r="BI3" s="91" t="s">
        <v>10</v>
      </c>
      <c r="BJ3" s="91"/>
      <c r="BK3" s="91"/>
    </row>
    <row r="4" spans="1:63" ht="28.5" customHeight="1" x14ac:dyDescent="0.2">
      <c r="A4" s="83"/>
      <c r="B4" s="110" t="s">
        <v>12</v>
      </c>
      <c r="C4" s="110"/>
      <c r="D4" s="85" t="s">
        <v>13</v>
      </c>
      <c r="E4" s="85" t="s">
        <v>14</v>
      </c>
      <c r="F4" s="85" t="s">
        <v>15</v>
      </c>
      <c r="G4" s="85"/>
      <c r="H4" s="85"/>
      <c r="I4" s="82"/>
      <c r="J4" s="82"/>
      <c r="K4" s="82"/>
      <c r="L4" s="86"/>
      <c r="M4" s="86"/>
      <c r="N4" s="87"/>
      <c r="O4" s="87"/>
      <c r="P4" s="88"/>
      <c r="Q4" s="80"/>
      <c r="R4" s="80"/>
      <c r="S4" s="93"/>
      <c r="T4" s="93"/>
      <c r="U4" s="80"/>
      <c r="V4" s="82"/>
      <c r="W4" s="82"/>
      <c r="X4" s="82"/>
      <c r="Y4" s="82"/>
      <c r="Z4" s="82"/>
      <c r="AA4" s="116"/>
      <c r="AB4" s="118"/>
      <c r="AC4" s="93"/>
      <c r="AD4" s="99"/>
      <c r="AE4" s="100"/>
      <c r="AF4" s="116"/>
      <c r="AG4" s="117"/>
      <c r="AH4" s="117"/>
      <c r="AI4" s="117"/>
      <c r="AJ4" s="117"/>
      <c r="AK4" s="117"/>
      <c r="AL4" s="117"/>
      <c r="AM4" s="117"/>
      <c r="AN4" s="118"/>
      <c r="AO4" s="99"/>
      <c r="AP4" s="104"/>
      <c r="AQ4" s="104"/>
      <c r="AR4" s="100"/>
      <c r="AS4" s="95"/>
      <c r="AT4" s="95"/>
      <c r="AU4" s="99"/>
      <c r="AV4" s="100"/>
      <c r="AW4" s="89"/>
      <c r="AX4" s="90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</row>
    <row r="5" spans="1:63" ht="28.5" customHeight="1" x14ac:dyDescent="0.2">
      <c r="A5" s="83"/>
      <c r="B5" s="106" t="s">
        <v>16</v>
      </c>
      <c r="C5" s="106" t="s">
        <v>17</v>
      </c>
      <c r="D5" s="85"/>
      <c r="E5" s="85"/>
      <c r="F5" s="85"/>
      <c r="G5" s="85"/>
      <c r="H5" s="85"/>
      <c r="I5" s="82"/>
      <c r="J5" s="82"/>
      <c r="K5" s="82"/>
      <c r="L5" s="86"/>
      <c r="M5" s="86"/>
      <c r="N5" s="87"/>
      <c r="O5" s="87"/>
      <c r="P5" s="88"/>
      <c r="Q5" s="80"/>
      <c r="R5" s="80"/>
      <c r="S5" s="93"/>
      <c r="T5" s="93"/>
      <c r="U5" s="80"/>
      <c r="V5" s="82"/>
      <c r="W5" s="82"/>
      <c r="X5" s="82"/>
      <c r="Y5" s="82"/>
      <c r="Z5" s="82"/>
      <c r="AA5" s="116"/>
      <c r="AB5" s="118"/>
      <c r="AC5" s="93"/>
      <c r="AD5" s="99"/>
      <c r="AE5" s="100"/>
      <c r="AF5" s="119"/>
      <c r="AG5" s="120"/>
      <c r="AH5" s="120"/>
      <c r="AI5" s="120"/>
      <c r="AJ5" s="120"/>
      <c r="AK5" s="120"/>
      <c r="AL5" s="120"/>
      <c r="AM5" s="120"/>
      <c r="AN5" s="121"/>
      <c r="AO5" s="101"/>
      <c r="AP5" s="105"/>
      <c r="AQ5" s="105"/>
      <c r="AR5" s="102"/>
      <c r="AS5" s="95"/>
      <c r="AT5" s="95"/>
      <c r="AU5" s="99"/>
      <c r="AV5" s="100"/>
      <c r="AW5" s="89"/>
      <c r="AX5" s="90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</row>
    <row r="6" spans="1:63" ht="40.5" customHeight="1" x14ac:dyDescent="0.2">
      <c r="A6" s="83"/>
      <c r="B6" s="106"/>
      <c r="C6" s="106"/>
      <c r="D6" s="85"/>
      <c r="E6" s="85"/>
      <c r="F6" s="85"/>
      <c r="G6" s="85">
        <v>2019</v>
      </c>
      <c r="H6" s="85">
        <v>2020</v>
      </c>
      <c r="I6" s="85" t="s">
        <v>18</v>
      </c>
      <c r="J6" s="85" t="s">
        <v>19</v>
      </c>
      <c r="K6" s="85" t="s">
        <v>20</v>
      </c>
      <c r="L6" s="85" t="s">
        <v>21</v>
      </c>
      <c r="M6" s="86" t="s">
        <v>22</v>
      </c>
      <c r="N6" s="87"/>
      <c r="O6" s="87"/>
      <c r="P6" s="88"/>
      <c r="Q6" s="80"/>
      <c r="R6" s="80"/>
      <c r="S6" s="93"/>
      <c r="T6" s="93"/>
      <c r="U6" s="80"/>
      <c r="V6" s="96" t="s">
        <v>21</v>
      </c>
      <c r="W6" s="96" t="s">
        <v>74</v>
      </c>
      <c r="X6" s="96" t="s">
        <v>75</v>
      </c>
      <c r="Y6" s="96" t="s">
        <v>76</v>
      </c>
      <c r="Z6" s="96" t="s">
        <v>77</v>
      </c>
      <c r="AA6" s="96" t="s">
        <v>21</v>
      </c>
      <c r="AB6" s="86" t="s">
        <v>22</v>
      </c>
      <c r="AC6" s="93"/>
      <c r="AD6" s="96" t="s">
        <v>21</v>
      </c>
      <c r="AE6" s="80" t="s">
        <v>85</v>
      </c>
      <c r="AF6" s="96" t="s">
        <v>21</v>
      </c>
      <c r="AG6" s="80" t="s">
        <v>85</v>
      </c>
      <c r="AH6" s="96" t="s">
        <v>89</v>
      </c>
      <c r="AI6" s="96" t="s">
        <v>90</v>
      </c>
      <c r="AJ6" s="96" t="s">
        <v>91</v>
      </c>
      <c r="AK6" s="96" t="s">
        <v>92</v>
      </c>
      <c r="AL6" s="96" t="s">
        <v>93</v>
      </c>
      <c r="AM6" s="96" t="s">
        <v>94</v>
      </c>
      <c r="AN6" s="96" t="s">
        <v>95</v>
      </c>
      <c r="AO6" s="80" t="s">
        <v>85</v>
      </c>
      <c r="AP6" s="96" t="s">
        <v>90</v>
      </c>
      <c r="AQ6" s="96" t="s">
        <v>91</v>
      </c>
      <c r="AR6" s="96" t="s">
        <v>95</v>
      </c>
      <c r="AS6" s="95"/>
      <c r="AT6" s="95"/>
      <c r="AU6" s="99"/>
      <c r="AV6" s="100"/>
      <c r="AW6" s="89"/>
      <c r="AX6" s="122" t="s">
        <v>19</v>
      </c>
      <c r="AY6" s="109" t="s">
        <v>23</v>
      </c>
      <c r="AZ6" s="109" t="s">
        <v>24</v>
      </c>
      <c r="BA6" s="108" t="s">
        <v>19</v>
      </c>
      <c r="BB6" s="109" t="s">
        <v>23</v>
      </c>
      <c r="BC6" s="109" t="s">
        <v>25</v>
      </c>
      <c r="BD6" s="108" t="s">
        <v>19</v>
      </c>
      <c r="BE6" s="108" t="s">
        <v>26</v>
      </c>
      <c r="BF6" s="108"/>
      <c r="BG6" s="108" t="s">
        <v>27</v>
      </c>
      <c r="BH6" s="109" t="s">
        <v>28</v>
      </c>
      <c r="BI6" s="108" t="s">
        <v>19</v>
      </c>
      <c r="BJ6" s="109" t="s">
        <v>23</v>
      </c>
      <c r="BK6" s="109" t="s">
        <v>28</v>
      </c>
    </row>
    <row r="7" spans="1:63" ht="15.75" customHeight="1" x14ac:dyDescent="0.2">
      <c r="A7" s="83"/>
      <c r="B7" s="106"/>
      <c r="C7" s="106"/>
      <c r="D7" s="85"/>
      <c r="E7" s="85"/>
      <c r="F7" s="85"/>
      <c r="G7" s="85"/>
      <c r="H7" s="85"/>
      <c r="I7" s="85"/>
      <c r="J7" s="85"/>
      <c r="K7" s="85"/>
      <c r="L7" s="85"/>
      <c r="M7" s="86"/>
      <c r="N7" s="87"/>
      <c r="O7" s="87"/>
      <c r="P7" s="88"/>
      <c r="Q7" s="80"/>
      <c r="R7" s="80"/>
      <c r="S7" s="94"/>
      <c r="T7" s="94"/>
      <c r="U7" s="80"/>
      <c r="V7" s="96"/>
      <c r="W7" s="96"/>
      <c r="X7" s="96"/>
      <c r="Y7" s="96"/>
      <c r="Z7" s="96"/>
      <c r="AA7" s="96"/>
      <c r="AB7" s="86"/>
      <c r="AC7" s="94"/>
      <c r="AD7" s="96"/>
      <c r="AE7" s="80"/>
      <c r="AF7" s="96"/>
      <c r="AG7" s="80"/>
      <c r="AH7" s="96"/>
      <c r="AI7" s="96"/>
      <c r="AJ7" s="96"/>
      <c r="AK7" s="96"/>
      <c r="AL7" s="96"/>
      <c r="AM7" s="96"/>
      <c r="AN7" s="96"/>
      <c r="AO7" s="80"/>
      <c r="AP7" s="96"/>
      <c r="AQ7" s="96"/>
      <c r="AR7" s="96"/>
      <c r="AS7" s="95"/>
      <c r="AT7" s="95"/>
      <c r="AU7" s="101"/>
      <c r="AV7" s="102"/>
      <c r="AW7" s="89"/>
      <c r="AX7" s="122"/>
      <c r="AY7" s="108"/>
      <c r="AZ7" s="109"/>
      <c r="BA7" s="108"/>
      <c r="BB7" s="108"/>
      <c r="BC7" s="109"/>
      <c r="BD7" s="108"/>
      <c r="BE7" s="5" t="s">
        <v>29</v>
      </c>
      <c r="BF7" s="5" t="s">
        <v>30</v>
      </c>
      <c r="BG7" s="108"/>
      <c r="BH7" s="109"/>
      <c r="BI7" s="108"/>
      <c r="BJ7" s="108"/>
      <c r="BK7" s="109"/>
    </row>
    <row r="8" spans="1:63" ht="21.75" customHeight="1" x14ac:dyDescent="0.2">
      <c r="A8" s="83"/>
      <c r="B8" s="6" t="s">
        <v>31</v>
      </c>
      <c r="C8" s="7" t="s">
        <v>31</v>
      </c>
      <c r="D8" s="8" t="s">
        <v>32</v>
      </c>
      <c r="E8" s="8" t="s">
        <v>32</v>
      </c>
      <c r="F8" s="8" t="s">
        <v>32</v>
      </c>
      <c r="G8" s="32" t="s">
        <v>33</v>
      </c>
      <c r="H8" s="32" t="s">
        <v>33</v>
      </c>
      <c r="I8" s="32" t="s">
        <v>34</v>
      </c>
      <c r="J8" s="32" t="s">
        <v>34</v>
      </c>
      <c r="K8" s="32" t="s">
        <v>34</v>
      </c>
      <c r="L8" s="9" t="s">
        <v>35</v>
      </c>
      <c r="M8" s="9" t="s">
        <v>35</v>
      </c>
      <c r="N8" s="9" t="s">
        <v>36</v>
      </c>
      <c r="O8" s="10" t="s">
        <v>35</v>
      </c>
      <c r="P8" s="50" t="s">
        <v>36</v>
      </c>
      <c r="Q8" s="36" t="s">
        <v>35</v>
      </c>
      <c r="R8" s="36" t="s">
        <v>35</v>
      </c>
      <c r="S8" s="36" t="s">
        <v>35</v>
      </c>
      <c r="T8" s="37" t="s">
        <v>36</v>
      </c>
      <c r="U8" s="37" t="s">
        <v>36</v>
      </c>
      <c r="V8" s="37" t="s">
        <v>36</v>
      </c>
      <c r="W8" s="37" t="s">
        <v>36</v>
      </c>
      <c r="X8" s="37" t="s">
        <v>36</v>
      </c>
      <c r="Y8" s="37" t="s">
        <v>36</v>
      </c>
      <c r="Z8" s="37" t="s">
        <v>36</v>
      </c>
      <c r="AA8" s="37" t="s">
        <v>36</v>
      </c>
      <c r="AB8" s="37" t="s">
        <v>36</v>
      </c>
      <c r="AC8" s="37" t="s">
        <v>36</v>
      </c>
      <c r="AD8" s="37" t="s">
        <v>36</v>
      </c>
      <c r="AE8" s="37" t="s">
        <v>36</v>
      </c>
      <c r="AF8" s="37" t="s">
        <v>36</v>
      </c>
      <c r="AG8" s="37" t="s">
        <v>36</v>
      </c>
      <c r="AH8" s="37" t="s">
        <v>36</v>
      </c>
      <c r="AI8" s="37" t="s">
        <v>36</v>
      </c>
      <c r="AJ8" s="37" t="s">
        <v>36</v>
      </c>
      <c r="AK8" s="37" t="s">
        <v>36</v>
      </c>
      <c r="AL8" s="37" t="s">
        <v>36</v>
      </c>
      <c r="AM8" s="37" t="s">
        <v>36</v>
      </c>
      <c r="AN8" s="37" t="s">
        <v>36</v>
      </c>
      <c r="AO8" s="37" t="s">
        <v>36</v>
      </c>
      <c r="AP8" s="37" t="s">
        <v>36</v>
      </c>
      <c r="AQ8" s="37" t="s">
        <v>36</v>
      </c>
      <c r="AR8" s="37" t="s">
        <v>36</v>
      </c>
      <c r="AS8" s="76" t="s">
        <v>86</v>
      </c>
      <c r="AT8" s="76" t="s">
        <v>86</v>
      </c>
      <c r="AU8" s="37" t="s">
        <v>36</v>
      </c>
      <c r="AV8" s="10" t="s">
        <v>35</v>
      </c>
      <c r="AW8" s="9" t="s">
        <v>35</v>
      </c>
      <c r="AX8" s="59" t="s">
        <v>37</v>
      </c>
      <c r="AY8" s="10" t="s">
        <v>37</v>
      </c>
      <c r="AZ8" s="10" t="s">
        <v>37</v>
      </c>
      <c r="BA8" s="10" t="s">
        <v>37</v>
      </c>
      <c r="BB8" s="10" t="s">
        <v>37</v>
      </c>
      <c r="BC8" s="10" t="s">
        <v>37</v>
      </c>
      <c r="BD8" s="10" t="s">
        <v>37</v>
      </c>
      <c r="BE8" s="10" t="s">
        <v>37</v>
      </c>
      <c r="BF8" s="10" t="s">
        <v>37</v>
      </c>
      <c r="BG8" s="10" t="s">
        <v>37</v>
      </c>
      <c r="BH8" s="10" t="s">
        <v>37</v>
      </c>
      <c r="BI8" s="10" t="s">
        <v>37</v>
      </c>
      <c r="BJ8" s="10" t="s">
        <v>37</v>
      </c>
      <c r="BK8" s="10" t="s">
        <v>37</v>
      </c>
    </row>
    <row r="9" spans="1:63" s="44" customFormat="1" ht="19.5" customHeight="1" x14ac:dyDescent="0.2">
      <c r="A9" s="38" t="s">
        <v>38</v>
      </c>
      <c r="B9" s="39">
        <v>12</v>
      </c>
      <c r="C9" s="39">
        <f>D9/H9*100</f>
        <v>12.068965517241379</v>
      </c>
      <c r="D9" s="40">
        <v>3.5</v>
      </c>
      <c r="E9" s="40">
        <v>6</v>
      </c>
      <c r="F9" s="40">
        <v>90.5</v>
      </c>
      <c r="G9" s="41">
        <v>60</v>
      </c>
      <c r="H9" s="41">
        <v>29</v>
      </c>
      <c r="I9" s="42">
        <v>473</v>
      </c>
      <c r="J9" s="42">
        <v>607</v>
      </c>
      <c r="K9" s="43">
        <f>J9/I9</f>
        <v>1.2832980972515857</v>
      </c>
      <c r="L9" s="42">
        <v>1002</v>
      </c>
      <c r="M9" s="42">
        <v>725.9</v>
      </c>
      <c r="N9" s="42">
        <v>115</v>
      </c>
      <c r="O9" s="42">
        <v>8</v>
      </c>
      <c r="P9" s="51">
        <v>1250</v>
      </c>
      <c r="Q9" s="42">
        <v>130</v>
      </c>
      <c r="R9" s="42"/>
      <c r="S9" s="42"/>
      <c r="T9" s="42">
        <v>205</v>
      </c>
      <c r="U9" s="42">
        <v>326</v>
      </c>
      <c r="V9" s="42">
        <v>1232</v>
      </c>
      <c r="W9" s="42">
        <f>Z9+X9+Y9</f>
        <v>262</v>
      </c>
      <c r="X9" s="42">
        <v>46</v>
      </c>
      <c r="Y9" s="42">
        <v>75</v>
      </c>
      <c r="Z9" s="42">
        <v>141</v>
      </c>
      <c r="AA9" s="42"/>
      <c r="AB9" s="42"/>
      <c r="AC9" s="42"/>
      <c r="AD9" s="42">
        <v>31.5</v>
      </c>
      <c r="AE9" s="42"/>
      <c r="AF9" s="42">
        <v>37</v>
      </c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>
        <v>6000</v>
      </c>
      <c r="AT9" s="42">
        <v>50</v>
      </c>
      <c r="AU9" s="42"/>
      <c r="AV9" s="42"/>
      <c r="AW9" s="42">
        <v>45</v>
      </c>
      <c r="AX9" s="60">
        <v>63</v>
      </c>
      <c r="AY9" s="42"/>
      <c r="AZ9" s="42"/>
      <c r="BA9" s="42">
        <v>21</v>
      </c>
      <c r="BB9" s="42"/>
      <c r="BC9" s="42"/>
      <c r="BD9" s="42">
        <v>19</v>
      </c>
      <c r="BE9" s="42">
        <v>19</v>
      </c>
      <c r="BF9" s="42">
        <v>0</v>
      </c>
      <c r="BG9" s="42"/>
      <c r="BH9" s="42"/>
      <c r="BI9" s="42">
        <v>20</v>
      </c>
      <c r="BJ9" s="42"/>
      <c r="BK9" s="42"/>
    </row>
    <row r="10" spans="1:63" s="44" customFormat="1" ht="18.75" customHeight="1" x14ac:dyDescent="0.2">
      <c r="A10" s="45" t="s">
        <v>39</v>
      </c>
      <c r="B10" s="39">
        <v>14.375</v>
      </c>
      <c r="C10" s="39">
        <f>D10/H10*100</f>
        <v>13.333333333333334</v>
      </c>
      <c r="D10" s="40">
        <v>21.6</v>
      </c>
      <c r="E10" s="40">
        <v>20</v>
      </c>
      <c r="F10" s="40">
        <v>565.70000000000005</v>
      </c>
      <c r="G10" s="41">
        <v>160</v>
      </c>
      <c r="H10" s="41">
        <v>162</v>
      </c>
      <c r="I10" s="42">
        <v>16</v>
      </c>
      <c r="J10" s="42">
        <v>14</v>
      </c>
      <c r="K10" s="43">
        <f>J10/I10</f>
        <v>0.875</v>
      </c>
      <c r="L10" s="42">
        <v>172</v>
      </c>
      <c r="M10" s="42">
        <v>172</v>
      </c>
      <c r="N10" s="42"/>
      <c r="O10" s="42"/>
      <c r="P10" s="51">
        <v>357</v>
      </c>
      <c r="Q10" s="42">
        <v>18</v>
      </c>
      <c r="R10" s="42"/>
      <c r="S10" s="42"/>
      <c r="T10" s="41"/>
      <c r="U10" s="42">
        <v>170</v>
      </c>
      <c r="V10" s="42">
        <v>130</v>
      </c>
      <c r="W10" s="42">
        <f>Z10+X10+Y10</f>
        <v>130</v>
      </c>
      <c r="X10" s="41"/>
      <c r="Y10" s="42">
        <v>60</v>
      </c>
      <c r="Z10" s="42">
        <v>70</v>
      </c>
      <c r="AA10" s="42"/>
      <c r="AB10" s="42"/>
      <c r="AC10" s="42"/>
      <c r="AD10" s="42">
        <v>355</v>
      </c>
      <c r="AE10" s="42"/>
      <c r="AF10" s="42">
        <v>529</v>
      </c>
      <c r="AG10" s="42"/>
      <c r="AH10" s="42"/>
      <c r="AI10" s="42"/>
      <c r="AJ10" s="42"/>
      <c r="AK10" s="42"/>
      <c r="AL10" s="42"/>
      <c r="AM10" s="42"/>
      <c r="AN10" s="42"/>
      <c r="AO10" s="42">
        <f>SUM(AP10:AR10)</f>
        <v>4</v>
      </c>
      <c r="AP10" s="42">
        <v>3.4</v>
      </c>
      <c r="AQ10" s="42">
        <v>0.1</v>
      </c>
      <c r="AR10" s="42">
        <v>0.5</v>
      </c>
      <c r="AS10" s="42"/>
      <c r="AT10" s="42"/>
      <c r="AU10" s="42"/>
      <c r="AV10" s="42"/>
      <c r="AW10" s="42"/>
      <c r="AX10" s="60">
        <v>115</v>
      </c>
      <c r="AY10" s="42"/>
      <c r="AZ10" s="42"/>
      <c r="BA10" s="42">
        <v>37</v>
      </c>
      <c r="BB10" s="42"/>
      <c r="BC10" s="42"/>
      <c r="BD10" s="42">
        <v>75</v>
      </c>
      <c r="BE10" s="42">
        <v>27</v>
      </c>
      <c r="BF10" s="42">
        <v>48</v>
      </c>
      <c r="BG10" s="42"/>
      <c r="BH10" s="42"/>
      <c r="BI10" s="42">
        <v>23</v>
      </c>
      <c r="BJ10" s="42"/>
      <c r="BK10" s="42"/>
    </row>
    <row r="11" spans="1:63" s="47" customFormat="1" ht="18.95" customHeight="1" x14ac:dyDescent="0.2">
      <c r="A11" s="38" t="s">
        <v>40</v>
      </c>
      <c r="B11" s="46"/>
      <c r="C11" s="39"/>
      <c r="D11" s="40"/>
      <c r="E11" s="40"/>
      <c r="F11" s="40"/>
      <c r="G11" s="41"/>
      <c r="H11" s="41"/>
      <c r="I11" s="42"/>
      <c r="J11" s="42"/>
      <c r="K11" s="42"/>
      <c r="L11" s="42">
        <v>68.8</v>
      </c>
      <c r="M11" s="42">
        <v>68.8</v>
      </c>
      <c r="N11" s="42"/>
      <c r="O11" s="42"/>
      <c r="P11" s="51"/>
      <c r="Q11" s="42"/>
      <c r="R11" s="42"/>
      <c r="S11" s="42"/>
      <c r="T11" s="41"/>
      <c r="U11" s="41"/>
      <c r="V11" s="42">
        <v>120</v>
      </c>
      <c r="W11" s="42">
        <f>Z11+X11+Y11</f>
        <v>20</v>
      </c>
      <c r="X11" s="41"/>
      <c r="Y11" s="42"/>
      <c r="Z11" s="42">
        <v>20</v>
      </c>
      <c r="AA11" s="42"/>
      <c r="AB11" s="42"/>
      <c r="AC11" s="42">
        <v>180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60">
        <v>18</v>
      </c>
      <c r="AY11" s="42"/>
      <c r="AZ11" s="42"/>
      <c r="BA11" s="42">
        <v>6</v>
      </c>
      <c r="BB11" s="42"/>
      <c r="BC11" s="42"/>
      <c r="BD11" s="42">
        <v>6</v>
      </c>
      <c r="BE11" s="42">
        <v>4</v>
      </c>
      <c r="BF11" s="42">
        <v>2</v>
      </c>
      <c r="BG11" s="42"/>
      <c r="BH11" s="42"/>
      <c r="BI11" s="42">
        <v>4</v>
      </c>
      <c r="BJ11" s="42"/>
      <c r="BK11" s="42"/>
    </row>
    <row r="12" spans="1:63" s="47" customFormat="1" ht="18.95" customHeight="1" x14ac:dyDescent="0.2">
      <c r="A12" s="38" t="s">
        <v>41</v>
      </c>
      <c r="B12" s="46"/>
      <c r="C12" s="39"/>
      <c r="D12" s="40"/>
      <c r="E12" s="40"/>
      <c r="F12" s="40"/>
      <c r="G12" s="41"/>
      <c r="H12" s="41"/>
      <c r="I12" s="42"/>
      <c r="J12" s="42"/>
      <c r="K12" s="42"/>
      <c r="L12" s="42"/>
      <c r="M12" s="42"/>
      <c r="N12" s="42"/>
      <c r="O12" s="42"/>
      <c r="P12" s="51"/>
      <c r="Q12" s="42"/>
      <c r="R12" s="42"/>
      <c r="S12" s="42"/>
      <c r="T12" s="41"/>
      <c r="U12" s="41"/>
      <c r="V12" s="42"/>
      <c r="W12" s="42"/>
      <c r="X12" s="41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60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</row>
    <row r="13" spans="1:63" s="44" customFormat="1" ht="18.95" customHeight="1" x14ac:dyDescent="0.2">
      <c r="A13" s="45" t="s">
        <v>42</v>
      </c>
      <c r="B13" s="39"/>
      <c r="C13" s="39"/>
      <c r="D13" s="40"/>
      <c r="E13" s="40"/>
      <c r="F13" s="40"/>
      <c r="G13" s="41"/>
      <c r="H13" s="41"/>
      <c r="I13" s="42">
        <v>2081</v>
      </c>
      <c r="J13" s="42">
        <v>2081</v>
      </c>
      <c r="K13" s="43">
        <f t="shared" ref="K13:K21" si="0">J13/I13</f>
        <v>1</v>
      </c>
      <c r="L13" s="42">
        <v>865</v>
      </c>
      <c r="M13" s="42">
        <v>865</v>
      </c>
      <c r="N13" s="42"/>
      <c r="O13" s="42"/>
      <c r="P13" s="51"/>
      <c r="Q13" s="42"/>
      <c r="R13" s="42"/>
      <c r="S13" s="42"/>
      <c r="T13" s="41"/>
      <c r="U13" s="41"/>
      <c r="V13" s="42">
        <v>340</v>
      </c>
      <c r="W13" s="42"/>
      <c r="X13" s="41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>
        <v>400</v>
      </c>
      <c r="AX13" s="60">
        <v>149</v>
      </c>
      <c r="AY13" s="42"/>
      <c r="AZ13" s="42"/>
      <c r="BA13" s="42">
        <v>83</v>
      </c>
      <c r="BB13" s="42"/>
      <c r="BC13" s="42"/>
      <c r="BD13" s="42">
        <v>54</v>
      </c>
      <c r="BE13" s="42">
        <v>32</v>
      </c>
      <c r="BF13" s="42">
        <v>22</v>
      </c>
      <c r="BG13" s="42"/>
      <c r="BH13" s="42"/>
      <c r="BI13" s="42">
        <v>65</v>
      </c>
      <c r="BJ13" s="42"/>
      <c r="BK13" s="42"/>
    </row>
    <row r="14" spans="1:63" s="44" customFormat="1" ht="19.5" customHeight="1" x14ac:dyDescent="0.2">
      <c r="A14" s="45" t="s">
        <v>43</v>
      </c>
      <c r="B14" s="39"/>
      <c r="C14" s="39"/>
      <c r="D14" s="40"/>
      <c r="E14" s="40"/>
      <c r="F14" s="40"/>
      <c r="G14" s="41"/>
      <c r="H14" s="41"/>
      <c r="I14" s="42"/>
      <c r="J14" s="42"/>
      <c r="K14" s="42"/>
      <c r="L14" s="42"/>
      <c r="M14" s="42"/>
      <c r="N14" s="42"/>
      <c r="O14" s="42"/>
      <c r="P14" s="51"/>
      <c r="Q14" s="42"/>
      <c r="R14" s="42"/>
      <c r="S14" s="42"/>
      <c r="T14" s="41"/>
      <c r="U14" s="41"/>
      <c r="V14" s="42"/>
      <c r="W14" s="42"/>
      <c r="X14" s="41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60">
        <v>31</v>
      </c>
      <c r="AY14" s="42"/>
      <c r="AZ14" s="42"/>
      <c r="BA14" s="42">
        <v>9</v>
      </c>
      <c r="BB14" s="42"/>
      <c r="BC14" s="42"/>
      <c r="BD14" s="42">
        <v>9</v>
      </c>
      <c r="BE14" s="42">
        <v>9</v>
      </c>
      <c r="BF14" s="42">
        <v>0</v>
      </c>
      <c r="BG14" s="42"/>
      <c r="BH14" s="42"/>
      <c r="BI14" s="42">
        <v>6</v>
      </c>
      <c r="BJ14" s="42"/>
      <c r="BK14" s="42"/>
    </row>
    <row r="15" spans="1:63" s="44" customFormat="1" ht="18.75" customHeight="1" x14ac:dyDescent="0.2">
      <c r="A15" s="45" t="s">
        <v>44</v>
      </c>
      <c r="B15" s="39">
        <v>8.56666666666667</v>
      </c>
      <c r="C15" s="39">
        <f>D15/H15*100</f>
        <v>10.017513134851139</v>
      </c>
      <c r="D15" s="40">
        <v>57.2</v>
      </c>
      <c r="E15" s="40">
        <v>52</v>
      </c>
      <c r="F15" s="40">
        <v>1468</v>
      </c>
      <c r="G15" s="41">
        <v>511</v>
      </c>
      <c r="H15" s="41">
        <v>571</v>
      </c>
      <c r="I15" s="42">
        <v>1880</v>
      </c>
      <c r="J15" s="42">
        <v>1884</v>
      </c>
      <c r="K15" s="43">
        <f t="shared" si="0"/>
        <v>1.0021276595744681</v>
      </c>
      <c r="L15" s="42">
        <v>3171</v>
      </c>
      <c r="M15" s="42">
        <v>2388</v>
      </c>
      <c r="N15" s="42">
        <v>60</v>
      </c>
      <c r="O15" s="42">
        <v>8</v>
      </c>
      <c r="P15" s="51">
        <v>60</v>
      </c>
      <c r="Q15" s="42">
        <v>351</v>
      </c>
      <c r="R15" s="42"/>
      <c r="S15" s="42"/>
      <c r="T15" s="41"/>
      <c r="U15" s="41"/>
      <c r="V15" s="42">
        <v>3237</v>
      </c>
      <c r="W15" s="42">
        <f>Z15+X15+Y15</f>
        <v>60</v>
      </c>
      <c r="X15" s="41"/>
      <c r="Y15" s="42"/>
      <c r="Z15" s="42">
        <v>60</v>
      </c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>
        <v>663</v>
      </c>
      <c r="AT15" s="42">
        <v>598</v>
      </c>
      <c r="AU15" s="42"/>
      <c r="AV15" s="42"/>
      <c r="AW15" s="42">
        <v>140</v>
      </c>
      <c r="AX15" s="60">
        <v>173</v>
      </c>
      <c r="AY15" s="42"/>
      <c r="AZ15" s="42"/>
      <c r="BA15" s="42">
        <v>98</v>
      </c>
      <c r="BB15" s="42"/>
      <c r="BC15" s="42"/>
      <c r="BD15" s="42">
        <v>91</v>
      </c>
      <c r="BE15" s="42">
        <v>0</v>
      </c>
      <c r="BF15" s="42">
        <v>91</v>
      </c>
      <c r="BG15" s="42"/>
      <c r="BH15" s="42"/>
      <c r="BI15" s="42">
        <v>58</v>
      </c>
      <c r="BJ15" s="42"/>
      <c r="BK15" s="42"/>
    </row>
    <row r="16" spans="1:63" s="44" customFormat="1" ht="19.5" customHeight="1" x14ac:dyDescent="0.2">
      <c r="A16" s="45" t="s">
        <v>45</v>
      </c>
      <c r="B16" s="39"/>
      <c r="C16" s="39"/>
      <c r="D16" s="40"/>
      <c r="E16" s="40"/>
      <c r="F16" s="40"/>
      <c r="G16" s="41"/>
      <c r="H16" s="41"/>
      <c r="I16" s="42">
        <v>512.4</v>
      </c>
      <c r="J16" s="42">
        <v>512.4</v>
      </c>
      <c r="K16" s="43">
        <f>J16/I16</f>
        <v>1</v>
      </c>
      <c r="L16" s="42">
        <v>160</v>
      </c>
      <c r="M16" s="42">
        <v>130</v>
      </c>
      <c r="N16" s="42"/>
      <c r="O16" s="42"/>
      <c r="P16" s="51"/>
      <c r="Q16" s="42">
        <v>85</v>
      </c>
      <c r="R16" s="42"/>
      <c r="S16" s="42"/>
      <c r="T16" s="41"/>
      <c r="U16" s="41"/>
      <c r="V16" s="42">
        <v>818</v>
      </c>
      <c r="W16" s="42"/>
      <c r="X16" s="41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>
        <v>20</v>
      </c>
      <c r="AX16" s="60">
        <v>55</v>
      </c>
      <c r="AY16" s="42"/>
      <c r="AZ16" s="42"/>
      <c r="BA16" s="42">
        <v>28</v>
      </c>
      <c r="BB16" s="42"/>
      <c r="BC16" s="42"/>
      <c r="BD16" s="42">
        <v>16</v>
      </c>
      <c r="BE16" s="42">
        <v>11</v>
      </c>
      <c r="BF16" s="42">
        <v>5</v>
      </c>
      <c r="BG16" s="42"/>
      <c r="BH16" s="42"/>
      <c r="BI16" s="42">
        <v>19</v>
      </c>
      <c r="BJ16" s="42"/>
      <c r="BK16" s="42"/>
    </row>
    <row r="17" spans="1:63" s="44" customFormat="1" ht="18.95" customHeight="1" x14ac:dyDescent="0.2">
      <c r="A17" s="45" t="s">
        <v>46</v>
      </c>
      <c r="B17" s="39"/>
      <c r="C17" s="39"/>
      <c r="D17" s="40"/>
      <c r="E17" s="40"/>
      <c r="F17" s="40"/>
      <c r="G17" s="41"/>
      <c r="H17" s="41"/>
      <c r="I17" s="42">
        <v>10</v>
      </c>
      <c r="J17" s="42">
        <v>10</v>
      </c>
      <c r="K17" s="43">
        <f t="shared" si="0"/>
        <v>1</v>
      </c>
      <c r="L17" s="42">
        <v>86.4</v>
      </c>
      <c r="M17" s="42">
        <v>22</v>
      </c>
      <c r="N17" s="42"/>
      <c r="O17" s="42"/>
      <c r="P17" s="51"/>
      <c r="Q17" s="42"/>
      <c r="R17" s="42"/>
      <c r="S17" s="42"/>
      <c r="T17" s="42">
        <v>17</v>
      </c>
      <c r="U17" s="41"/>
      <c r="V17" s="42">
        <v>197</v>
      </c>
      <c r="W17" s="42">
        <f>Z17+X17+Y17</f>
        <v>17</v>
      </c>
      <c r="X17" s="41"/>
      <c r="Y17" s="42">
        <v>17</v>
      </c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60">
        <v>22</v>
      </c>
      <c r="AY17" s="42"/>
      <c r="AZ17" s="42"/>
      <c r="BA17" s="42">
        <v>12</v>
      </c>
      <c r="BB17" s="42"/>
      <c r="BC17" s="42"/>
      <c r="BD17" s="42">
        <v>11</v>
      </c>
      <c r="BE17" s="42">
        <v>11</v>
      </c>
      <c r="BF17" s="42">
        <v>0</v>
      </c>
      <c r="BG17" s="42"/>
      <c r="BH17" s="42"/>
      <c r="BI17" s="42">
        <v>3</v>
      </c>
      <c r="BJ17" s="42"/>
      <c r="BK17" s="42"/>
    </row>
    <row r="18" spans="1:63" s="48" customFormat="1" ht="21" customHeight="1" x14ac:dyDescent="0.2">
      <c r="A18" s="45" t="s">
        <v>47</v>
      </c>
      <c r="B18" s="39"/>
      <c r="C18" s="39"/>
      <c r="D18" s="40"/>
      <c r="E18" s="40"/>
      <c r="F18" s="40"/>
      <c r="G18" s="41"/>
      <c r="H18" s="41"/>
      <c r="I18" s="42">
        <v>1558</v>
      </c>
      <c r="J18" s="42">
        <v>1521</v>
      </c>
      <c r="K18" s="43">
        <f t="shared" si="0"/>
        <v>0.97625160462130933</v>
      </c>
      <c r="L18" s="42">
        <v>880</v>
      </c>
      <c r="M18" s="42">
        <v>693</v>
      </c>
      <c r="N18" s="42">
        <v>20</v>
      </c>
      <c r="O18" s="42">
        <v>1.6</v>
      </c>
      <c r="P18" s="51"/>
      <c r="Q18" s="42"/>
      <c r="R18" s="42"/>
      <c r="S18" s="42"/>
      <c r="T18" s="41"/>
      <c r="U18" s="41"/>
      <c r="V18" s="42">
        <v>1418</v>
      </c>
      <c r="W18" s="42">
        <f>Z18+X18+Y18</f>
        <v>60</v>
      </c>
      <c r="X18" s="42">
        <v>20</v>
      </c>
      <c r="Y18" s="42">
        <v>15</v>
      </c>
      <c r="Z18" s="42">
        <v>25</v>
      </c>
      <c r="AA18" s="42"/>
      <c r="AB18" s="42"/>
      <c r="AC18" s="42"/>
      <c r="AD18" s="42">
        <v>300</v>
      </c>
      <c r="AE18" s="42"/>
      <c r="AF18" s="42">
        <v>75</v>
      </c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60">
        <v>197</v>
      </c>
      <c r="AY18" s="42"/>
      <c r="AZ18" s="42"/>
      <c r="BA18" s="42">
        <v>105</v>
      </c>
      <c r="BB18" s="42"/>
      <c r="BC18" s="42"/>
      <c r="BD18" s="42">
        <v>81</v>
      </c>
      <c r="BE18" s="42">
        <v>69</v>
      </c>
      <c r="BF18" s="42">
        <v>12</v>
      </c>
      <c r="BG18" s="42"/>
      <c r="BH18" s="42"/>
      <c r="BI18" s="42">
        <v>52</v>
      </c>
      <c r="BJ18" s="42"/>
      <c r="BK18" s="42"/>
    </row>
    <row r="19" spans="1:63" s="44" customFormat="1" ht="18.75" customHeight="1" x14ac:dyDescent="0.2">
      <c r="A19" s="45" t="s">
        <v>48</v>
      </c>
      <c r="B19" s="39"/>
      <c r="C19" s="39"/>
      <c r="D19" s="40"/>
      <c r="E19" s="40"/>
      <c r="F19" s="40"/>
      <c r="G19" s="41"/>
      <c r="H19" s="41"/>
      <c r="I19" s="42">
        <v>4950</v>
      </c>
      <c r="J19" s="42">
        <v>4950</v>
      </c>
      <c r="K19" s="43">
        <f t="shared" si="0"/>
        <v>1</v>
      </c>
      <c r="L19" s="42">
        <v>19236.400000000001</v>
      </c>
      <c r="M19" s="42">
        <v>19236.400000000001</v>
      </c>
      <c r="N19" s="42">
        <v>5621</v>
      </c>
      <c r="O19" s="42">
        <v>673</v>
      </c>
      <c r="P19" s="51">
        <v>5245</v>
      </c>
      <c r="Q19" s="42">
        <v>325</v>
      </c>
      <c r="R19" s="71"/>
      <c r="S19" s="71"/>
      <c r="T19" s="42">
        <v>1062</v>
      </c>
      <c r="U19" s="42"/>
      <c r="V19" s="42">
        <v>2627</v>
      </c>
      <c r="W19" s="42">
        <f>Z19+X19+Y19</f>
        <v>997</v>
      </c>
      <c r="X19" s="42">
        <v>40</v>
      </c>
      <c r="Y19" s="42">
        <v>261</v>
      </c>
      <c r="Z19" s="42">
        <v>696</v>
      </c>
      <c r="AA19" s="42">
        <v>16814</v>
      </c>
      <c r="AB19" s="42">
        <v>182</v>
      </c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42">
        <v>152404</v>
      </c>
      <c r="AT19" s="42">
        <v>8425</v>
      </c>
      <c r="AU19" s="71"/>
      <c r="AV19" s="71"/>
      <c r="AW19" s="42">
        <v>1100</v>
      </c>
      <c r="AX19" s="60">
        <v>260</v>
      </c>
      <c r="AY19" s="42"/>
      <c r="AZ19" s="42"/>
      <c r="BA19" s="42">
        <v>96</v>
      </c>
      <c r="BB19" s="42"/>
      <c r="BC19" s="42"/>
      <c r="BD19" s="42">
        <v>81</v>
      </c>
      <c r="BE19" s="42">
        <v>31</v>
      </c>
      <c r="BF19" s="42">
        <v>50</v>
      </c>
      <c r="BG19" s="42"/>
      <c r="BH19" s="42"/>
      <c r="BI19" s="42">
        <v>80</v>
      </c>
      <c r="BJ19" s="42"/>
      <c r="BK19" s="42"/>
    </row>
    <row r="20" spans="1:63" s="44" customFormat="1" ht="18.75" customHeight="1" x14ac:dyDescent="0.2">
      <c r="A20" s="45" t="s">
        <v>49</v>
      </c>
      <c r="B20" s="39">
        <v>1.4666666666666699</v>
      </c>
      <c r="C20" s="39">
        <f>D20/H20*100</f>
        <v>13.666666666666666</v>
      </c>
      <c r="D20" s="40">
        <v>2.87</v>
      </c>
      <c r="E20" s="40">
        <v>2.87</v>
      </c>
      <c r="F20" s="40">
        <v>76.430000000000007</v>
      </c>
      <c r="G20" s="41">
        <v>21</v>
      </c>
      <c r="H20" s="41">
        <v>21</v>
      </c>
      <c r="I20" s="42">
        <v>5</v>
      </c>
      <c r="J20" s="42">
        <v>11</v>
      </c>
      <c r="K20" s="43">
        <f t="shared" si="0"/>
        <v>2.2000000000000002</v>
      </c>
      <c r="L20" s="42">
        <v>89</v>
      </c>
      <c r="M20" s="42">
        <v>39</v>
      </c>
      <c r="N20" s="42">
        <v>558</v>
      </c>
      <c r="O20" s="42">
        <v>23</v>
      </c>
      <c r="P20" s="51">
        <v>118</v>
      </c>
      <c r="Q20" s="42"/>
      <c r="R20" s="42"/>
      <c r="S20" s="42"/>
      <c r="T20" s="42">
        <v>99</v>
      </c>
      <c r="U20" s="41"/>
      <c r="V20" s="42"/>
      <c r="W20" s="42"/>
      <c r="X20" s="41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>
        <v>90</v>
      </c>
      <c r="AV20" s="42">
        <v>1694</v>
      </c>
      <c r="AW20" s="42"/>
      <c r="AX20" s="60">
        <v>62</v>
      </c>
      <c r="AY20" s="42"/>
      <c r="AZ20" s="42"/>
      <c r="BA20" s="42">
        <v>26</v>
      </c>
      <c r="BB20" s="42"/>
      <c r="BC20" s="42"/>
      <c r="BD20" s="42">
        <v>27</v>
      </c>
      <c r="BE20" s="42">
        <v>10</v>
      </c>
      <c r="BF20" s="42">
        <v>17</v>
      </c>
      <c r="BG20" s="42"/>
      <c r="BH20" s="42"/>
      <c r="BI20" s="42">
        <v>6</v>
      </c>
      <c r="BJ20" s="42"/>
      <c r="BK20" s="42"/>
    </row>
    <row r="21" spans="1:63" s="44" customFormat="1" ht="18.75" customHeight="1" x14ac:dyDescent="0.2">
      <c r="A21" s="45" t="s">
        <v>50</v>
      </c>
      <c r="B21" s="39">
        <v>17.124183006535901</v>
      </c>
      <c r="C21" s="39">
        <f>D21/H21*100</f>
        <v>30</v>
      </c>
      <c r="D21" s="40">
        <v>19.5</v>
      </c>
      <c r="E21" s="40">
        <v>18.7</v>
      </c>
      <c r="F21" s="40">
        <v>631.70000000000005</v>
      </c>
      <c r="G21" s="41">
        <v>131</v>
      </c>
      <c r="H21" s="41">
        <v>65</v>
      </c>
      <c r="I21" s="42">
        <v>2332.6999999999998</v>
      </c>
      <c r="J21" s="42">
        <v>2341.1999999999998</v>
      </c>
      <c r="K21" s="43">
        <f t="shared" si="0"/>
        <v>1.0036438461868222</v>
      </c>
      <c r="L21" s="42">
        <v>6671</v>
      </c>
      <c r="M21" s="42">
        <v>5972.75</v>
      </c>
      <c r="N21" s="42">
        <v>865</v>
      </c>
      <c r="O21" s="42">
        <v>62.2</v>
      </c>
      <c r="P21" s="51">
        <v>5860.5</v>
      </c>
      <c r="Q21" s="42">
        <v>331</v>
      </c>
      <c r="R21" s="42"/>
      <c r="S21" s="42"/>
      <c r="T21" s="42">
        <v>2858.5</v>
      </c>
      <c r="U21" s="41"/>
      <c r="V21" s="42">
        <v>2013.6</v>
      </c>
      <c r="W21" s="42">
        <f>Z21+X21+Y21</f>
        <v>1793.6</v>
      </c>
      <c r="X21" s="42">
        <v>875</v>
      </c>
      <c r="Y21" s="42">
        <v>708.6</v>
      </c>
      <c r="Z21" s="42">
        <v>210</v>
      </c>
      <c r="AA21" s="42">
        <v>6840.9</v>
      </c>
      <c r="AB21" s="42">
        <v>170</v>
      </c>
      <c r="AC21" s="42"/>
      <c r="AD21" s="42">
        <v>886.7</v>
      </c>
      <c r="AE21" s="42">
        <v>110</v>
      </c>
      <c r="AF21" s="42">
        <v>610.70000000000005</v>
      </c>
      <c r="AG21" s="42">
        <f>SUM(AH21:AN21)</f>
        <v>196</v>
      </c>
      <c r="AH21" s="42">
        <v>25</v>
      </c>
      <c r="AI21" s="42"/>
      <c r="AJ21" s="42"/>
      <c r="AK21" s="42">
        <v>10</v>
      </c>
      <c r="AL21" s="42">
        <v>10</v>
      </c>
      <c r="AM21" s="42">
        <v>149</v>
      </c>
      <c r="AN21" s="42">
        <v>2</v>
      </c>
      <c r="AO21" s="42">
        <f>SUM(AP21:AR21)</f>
        <v>84.22</v>
      </c>
      <c r="AP21" s="42">
        <v>27.6</v>
      </c>
      <c r="AQ21" s="42">
        <v>36.520000000000003</v>
      </c>
      <c r="AR21" s="42">
        <v>20.100000000000001</v>
      </c>
      <c r="AS21" s="42">
        <v>710</v>
      </c>
      <c r="AT21" s="42">
        <v>250</v>
      </c>
      <c r="AU21" s="42"/>
      <c r="AV21" s="42"/>
      <c r="AW21" s="42">
        <v>412.4</v>
      </c>
      <c r="AX21" s="60">
        <v>142</v>
      </c>
      <c r="AY21" s="42"/>
      <c r="AZ21" s="42"/>
      <c r="BA21" s="42">
        <v>88</v>
      </c>
      <c r="BB21" s="42"/>
      <c r="BC21" s="42"/>
      <c r="BD21" s="42">
        <v>79</v>
      </c>
      <c r="BE21" s="42">
        <v>68</v>
      </c>
      <c r="BF21" s="42">
        <v>11</v>
      </c>
      <c r="BG21" s="42"/>
      <c r="BH21" s="42"/>
      <c r="BI21" s="42">
        <v>77</v>
      </c>
      <c r="BJ21" s="42"/>
      <c r="BK21" s="42"/>
    </row>
    <row r="22" spans="1:63" s="44" customFormat="1" ht="18.95" customHeight="1" x14ac:dyDescent="0.2">
      <c r="A22" s="45" t="s">
        <v>51</v>
      </c>
      <c r="B22" s="39">
        <v>13.22</v>
      </c>
      <c r="C22" s="39">
        <f>D22/H22*100</f>
        <v>17.2</v>
      </c>
      <c r="D22" s="40">
        <v>68.8</v>
      </c>
      <c r="E22" s="40">
        <v>67.5</v>
      </c>
      <c r="F22" s="40">
        <v>1979</v>
      </c>
      <c r="G22" s="41">
        <v>504</v>
      </c>
      <c r="H22" s="41">
        <v>400</v>
      </c>
      <c r="I22" s="42"/>
      <c r="J22" s="42"/>
      <c r="K22" s="42"/>
      <c r="L22" s="42">
        <v>205.2</v>
      </c>
      <c r="M22" s="42">
        <v>203.4</v>
      </c>
      <c r="N22" s="42">
        <v>476</v>
      </c>
      <c r="O22" s="42">
        <v>46</v>
      </c>
      <c r="P22" s="51">
        <v>374</v>
      </c>
      <c r="Q22" s="42">
        <v>66.5</v>
      </c>
      <c r="R22" s="42"/>
      <c r="S22" s="42">
        <v>17.5</v>
      </c>
      <c r="T22" s="42">
        <v>92</v>
      </c>
      <c r="U22" s="42">
        <v>374</v>
      </c>
      <c r="V22" s="42"/>
      <c r="W22" s="42"/>
      <c r="X22" s="41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>
        <v>14</v>
      </c>
      <c r="AV22" s="42">
        <v>1470</v>
      </c>
      <c r="AW22" s="42">
        <v>22.2</v>
      </c>
      <c r="AX22" s="60">
        <v>45</v>
      </c>
      <c r="AY22" s="42"/>
      <c r="AZ22" s="42"/>
      <c r="BA22" s="42">
        <v>24</v>
      </c>
      <c r="BB22" s="42"/>
      <c r="BC22" s="42"/>
      <c r="BD22" s="42">
        <v>19</v>
      </c>
      <c r="BE22" s="42"/>
      <c r="BF22" s="42"/>
      <c r="BG22" s="42"/>
      <c r="BH22" s="42"/>
      <c r="BI22" s="42">
        <v>13</v>
      </c>
      <c r="BJ22" s="42"/>
      <c r="BK22" s="42"/>
    </row>
    <row r="23" spans="1:63" s="44" customFormat="1" ht="18" customHeight="1" x14ac:dyDescent="0.2">
      <c r="A23" s="45" t="s">
        <v>52</v>
      </c>
      <c r="B23" s="39">
        <v>10.0956937799043</v>
      </c>
      <c r="C23" s="39">
        <f>D23/H23*100</f>
        <v>14.600938967136152</v>
      </c>
      <c r="D23" s="40">
        <v>31.1</v>
      </c>
      <c r="E23" s="40">
        <v>29.6</v>
      </c>
      <c r="F23" s="40">
        <v>819.1</v>
      </c>
      <c r="G23" s="41">
        <v>209</v>
      </c>
      <c r="H23" s="41">
        <v>213</v>
      </c>
      <c r="I23" s="42"/>
      <c r="J23" s="42"/>
      <c r="K23" s="42"/>
      <c r="L23" s="42">
        <v>59</v>
      </c>
      <c r="M23" s="42">
        <v>17</v>
      </c>
      <c r="N23" s="42"/>
      <c r="O23" s="42"/>
      <c r="P23" s="51"/>
      <c r="Q23" s="42"/>
      <c r="R23" s="42">
        <v>6.16</v>
      </c>
      <c r="S23" s="42"/>
      <c r="T23" s="41"/>
      <c r="U23" s="41"/>
      <c r="V23" s="42"/>
      <c r="W23" s="42"/>
      <c r="X23" s="41"/>
      <c r="Y23" s="42"/>
      <c r="Z23" s="42"/>
      <c r="AA23" s="42"/>
      <c r="AB23" s="42"/>
      <c r="AC23" s="42"/>
      <c r="AD23" s="42">
        <v>35</v>
      </c>
      <c r="AE23" s="42"/>
      <c r="AF23" s="42">
        <v>13</v>
      </c>
      <c r="AG23" s="42">
        <f>SUM(AH23:AN23)</f>
        <v>4</v>
      </c>
      <c r="AH23" s="42"/>
      <c r="AI23" s="42"/>
      <c r="AJ23" s="42"/>
      <c r="AK23" s="42"/>
      <c r="AL23" s="42"/>
      <c r="AM23" s="42">
        <v>4</v>
      </c>
      <c r="AN23" s="42"/>
      <c r="AO23" s="42"/>
      <c r="AP23" s="42"/>
      <c r="AQ23" s="42"/>
      <c r="AR23" s="42"/>
      <c r="AS23" s="42"/>
      <c r="AT23" s="42"/>
      <c r="AU23" s="42"/>
      <c r="AV23" s="42"/>
      <c r="AW23" s="42">
        <v>2</v>
      </c>
      <c r="AX23" s="60">
        <v>25</v>
      </c>
      <c r="AY23" s="42"/>
      <c r="AZ23" s="42"/>
      <c r="BA23" s="42">
        <v>12</v>
      </c>
      <c r="BB23" s="42"/>
      <c r="BC23" s="42"/>
      <c r="BD23" s="42">
        <v>7</v>
      </c>
      <c r="BE23" s="42">
        <v>4</v>
      </c>
      <c r="BF23" s="42">
        <v>3</v>
      </c>
      <c r="BG23" s="42"/>
      <c r="BH23" s="42"/>
      <c r="BI23" s="42">
        <v>4</v>
      </c>
      <c r="BJ23" s="42"/>
      <c r="BK23" s="42"/>
    </row>
    <row r="24" spans="1:63" s="44" customFormat="1" ht="19.5" customHeight="1" x14ac:dyDescent="0.2">
      <c r="A24" s="45" t="s">
        <v>53</v>
      </c>
      <c r="B24" s="39"/>
      <c r="C24" s="39">
        <f>D24/H24*100</f>
        <v>16.900000000000002</v>
      </c>
      <c r="D24" s="40">
        <v>50.7</v>
      </c>
      <c r="E24" s="40">
        <v>49.6</v>
      </c>
      <c r="F24" s="40">
        <v>1279.5</v>
      </c>
      <c r="G24" s="41">
        <v>300</v>
      </c>
      <c r="H24" s="41">
        <v>300</v>
      </c>
      <c r="I24" s="42">
        <v>130</v>
      </c>
      <c r="J24" s="42">
        <v>130</v>
      </c>
      <c r="K24" s="43">
        <f t="shared" ref="K24:K29" si="1">J24/I24</f>
        <v>1</v>
      </c>
      <c r="L24" s="42">
        <v>580</v>
      </c>
      <c r="M24" s="42">
        <v>580</v>
      </c>
      <c r="N24" s="42">
        <v>972</v>
      </c>
      <c r="O24" s="42">
        <v>112</v>
      </c>
      <c r="P24" s="51">
        <v>1085</v>
      </c>
      <c r="Q24" s="42">
        <v>187</v>
      </c>
      <c r="R24" s="42"/>
      <c r="S24" s="42">
        <v>250</v>
      </c>
      <c r="T24" s="42">
        <v>480</v>
      </c>
      <c r="U24" s="41"/>
      <c r="V24" s="42">
        <v>913</v>
      </c>
      <c r="W24" s="42">
        <f>Z24+X24+Y24</f>
        <v>804.8</v>
      </c>
      <c r="X24" s="42">
        <v>157.80000000000001</v>
      </c>
      <c r="Y24" s="42">
        <v>295</v>
      </c>
      <c r="Z24" s="42">
        <v>352</v>
      </c>
      <c r="AA24" s="42"/>
      <c r="AB24" s="42"/>
      <c r="AC24" s="42"/>
      <c r="AD24" s="42">
        <v>324</v>
      </c>
      <c r="AE24" s="42">
        <v>9</v>
      </c>
      <c r="AF24" s="42">
        <v>329</v>
      </c>
      <c r="AG24" s="42">
        <f>SUM(AH24:AN24)</f>
        <v>46</v>
      </c>
      <c r="AH24" s="42"/>
      <c r="AI24" s="42"/>
      <c r="AJ24" s="42"/>
      <c r="AK24" s="42">
        <v>6</v>
      </c>
      <c r="AL24" s="42">
        <v>3</v>
      </c>
      <c r="AM24" s="42">
        <v>33</v>
      </c>
      <c r="AN24" s="42">
        <v>4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60">
        <v>38</v>
      </c>
      <c r="AY24" s="42"/>
      <c r="AZ24" s="42"/>
      <c r="BA24" s="42">
        <v>50</v>
      </c>
      <c r="BB24" s="42"/>
      <c r="BC24" s="42"/>
      <c r="BD24" s="42">
        <v>41</v>
      </c>
      <c r="BE24" s="42">
        <v>11</v>
      </c>
      <c r="BF24" s="42">
        <v>30</v>
      </c>
      <c r="BG24" s="42"/>
      <c r="BH24" s="42"/>
      <c r="BI24" s="42">
        <v>22</v>
      </c>
      <c r="BJ24" s="42"/>
      <c r="BK24" s="42"/>
    </row>
    <row r="25" spans="1:63" s="48" customFormat="1" ht="18.75" customHeight="1" x14ac:dyDescent="0.2">
      <c r="A25" s="45" t="s">
        <v>54</v>
      </c>
      <c r="B25" s="39"/>
      <c r="C25" s="39"/>
      <c r="D25" s="40"/>
      <c r="E25" s="40"/>
      <c r="F25" s="40"/>
      <c r="G25" s="41"/>
      <c r="H25" s="41"/>
      <c r="I25" s="42">
        <v>1762</v>
      </c>
      <c r="J25" s="42">
        <v>1762</v>
      </c>
      <c r="K25" s="43">
        <f t="shared" si="1"/>
        <v>1</v>
      </c>
      <c r="L25" s="42">
        <v>2700</v>
      </c>
      <c r="M25" s="42">
        <v>2600</v>
      </c>
      <c r="N25" s="42">
        <v>6525</v>
      </c>
      <c r="O25" s="42">
        <v>783</v>
      </c>
      <c r="P25" s="51">
        <v>10142</v>
      </c>
      <c r="Q25" s="42">
        <v>55</v>
      </c>
      <c r="R25" s="41"/>
      <c r="S25" s="41"/>
      <c r="T25" s="42">
        <v>1717</v>
      </c>
      <c r="U25" s="41"/>
      <c r="V25" s="42">
        <v>580</v>
      </c>
      <c r="W25" s="42">
        <f>Z25+X25+Y25</f>
        <v>400</v>
      </c>
      <c r="X25" s="42">
        <v>260</v>
      </c>
      <c r="Y25" s="42">
        <v>80</v>
      </c>
      <c r="Z25" s="42">
        <v>60</v>
      </c>
      <c r="AA25" s="42">
        <v>11177</v>
      </c>
      <c r="AB25" s="42">
        <v>974</v>
      </c>
      <c r="AC25" s="42"/>
      <c r="AD25" s="42">
        <v>2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>
        <v>1500</v>
      </c>
      <c r="AU25" s="42"/>
      <c r="AV25" s="42"/>
      <c r="AW25" s="42">
        <v>68</v>
      </c>
      <c r="AX25" s="60">
        <v>55</v>
      </c>
      <c r="AY25" s="42"/>
      <c r="AZ25" s="42"/>
      <c r="BA25" s="42">
        <v>33</v>
      </c>
      <c r="BB25" s="42"/>
      <c r="BC25" s="42"/>
      <c r="BD25" s="42">
        <v>14</v>
      </c>
      <c r="BE25" s="42">
        <v>0</v>
      </c>
      <c r="BF25" s="42">
        <v>14</v>
      </c>
      <c r="BG25" s="42"/>
      <c r="BH25" s="42"/>
      <c r="BI25" s="42">
        <v>49</v>
      </c>
      <c r="BJ25" s="42"/>
      <c r="BK25" s="42"/>
    </row>
    <row r="26" spans="1:63" s="44" customFormat="1" ht="18.95" customHeight="1" x14ac:dyDescent="0.2">
      <c r="A26" s="45" t="s">
        <v>55</v>
      </c>
      <c r="B26" s="39"/>
      <c r="C26" s="39"/>
      <c r="D26" s="40"/>
      <c r="E26" s="40"/>
      <c r="F26" s="40"/>
      <c r="G26" s="41"/>
      <c r="H26" s="41"/>
      <c r="I26" s="42">
        <v>200</v>
      </c>
      <c r="J26" s="42">
        <v>413</v>
      </c>
      <c r="K26" s="43">
        <f t="shared" si="1"/>
        <v>2.0649999999999999</v>
      </c>
      <c r="L26" s="42">
        <v>85</v>
      </c>
      <c r="M26" s="42">
        <v>0.4</v>
      </c>
      <c r="N26" s="42"/>
      <c r="O26" s="42"/>
      <c r="P26" s="51"/>
      <c r="Q26" s="41"/>
      <c r="R26" s="41"/>
      <c r="S26" s="41"/>
      <c r="T26" s="42">
        <v>650</v>
      </c>
      <c r="U26" s="41"/>
      <c r="V26" s="42">
        <v>193</v>
      </c>
      <c r="W26" s="42"/>
      <c r="X26" s="41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60">
        <v>69</v>
      </c>
      <c r="AY26" s="42"/>
      <c r="AZ26" s="42"/>
      <c r="BA26" s="42">
        <v>31</v>
      </c>
      <c r="BB26" s="42"/>
      <c r="BC26" s="42"/>
      <c r="BD26" s="42">
        <v>32</v>
      </c>
      <c r="BE26" s="42">
        <v>22</v>
      </c>
      <c r="BF26" s="42">
        <v>10</v>
      </c>
      <c r="BG26" s="42"/>
      <c r="BH26" s="42"/>
      <c r="BI26" s="42">
        <v>31</v>
      </c>
      <c r="BJ26" s="42"/>
      <c r="BK26" s="42"/>
    </row>
    <row r="27" spans="1:63" s="48" customFormat="1" ht="18.95" customHeight="1" x14ac:dyDescent="0.2">
      <c r="A27" s="45" t="s">
        <v>56</v>
      </c>
      <c r="B27" s="39"/>
      <c r="C27" s="39"/>
      <c r="D27" s="40"/>
      <c r="E27" s="40"/>
      <c r="F27" s="40"/>
      <c r="G27" s="41"/>
      <c r="H27" s="41"/>
      <c r="I27" s="42">
        <v>1820</v>
      </c>
      <c r="J27" s="42">
        <v>1820</v>
      </c>
      <c r="K27" s="43">
        <f t="shared" si="1"/>
        <v>1</v>
      </c>
      <c r="L27" s="42">
        <v>2950</v>
      </c>
      <c r="M27" s="42">
        <v>1748</v>
      </c>
      <c r="N27" s="42">
        <v>300</v>
      </c>
      <c r="O27" s="42">
        <v>45</v>
      </c>
      <c r="P27" s="51">
        <v>580</v>
      </c>
      <c r="Q27" s="42">
        <v>247</v>
      </c>
      <c r="R27" s="41"/>
      <c r="S27" s="41"/>
      <c r="T27" s="42">
        <v>480</v>
      </c>
      <c r="U27" s="41"/>
      <c r="V27" s="42">
        <v>2470</v>
      </c>
      <c r="W27" s="42">
        <f>Z27+X27+Y27</f>
        <v>395</v>
      </c>
      <c r="X27" s="42">
        <v>250</v>
      </c>
      <c r="Y27" s="42">
        <v>55</v>
      </c>
      <c r="Z27" s="42">
        <v>90</v>
      </c>
      <c r="AA27" s="42"/>
      <c r="AB27" s="42"/>
      <c r="AC27" s="42"/>
      <c r="AD27" s="42">
        <v>30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>
        <v>33695</v>
      </c>
      <c r="AT27" s="42">
        <v>2600</v>
      </c>
      <c r="AU27" s="42"/>
      <c r="AV27" s="42"/>
      <c r="AW27" s="42">
        <v>181</v>
      </c>
      <c r="AX27" s="60">
        <v>216</v>
      </c>
      <c r="AY27" s="42"/>
      <c r="AZ27" s="42"/>
      <c r="BA27" s="42">
        <v>144</v>
      </c>
      <c r="BB27" s="42"/>
      <c r="BC27" s="42"/>
      <c r="BD27" s="42">
        <v>108</v>
      </c>
      <c r="BE27" s="42">
        <v>38</v>
      </c>
      <c r="BF27" s="42">
        <v>70</v>
      </c>
      <c r="BG27" s="42"/>
      <c r="BH27" s="42"/>
      <c r="BI27" s="42">
        <v>98</v>
      </c>
      <c r="BJ27" s="42"/>
      <c r="BK27" s="42"/>
    </row>
    <row r="28" spans="1:63" s="48" customFormat="1" ht="18.75" customHeight="1" x14ac:dyDescent="0.2">
      <c r="A28" s="45" t="s">
        <v>57</v>
      </c>
      <c r="B28" s="39">
        <v>18.504132231404999</v>
      </c>
      <c r="C28" s="39">
        <f>D28/H28*100</f>
        <v>21.758578431372548</v>
      </c>
      <c r="D28" s="40">
        <v>355.1</v>
      </c>
      <c r="E28" s="40">
        <v>335.1</v>
      </c>
      <c r="F28" s="40">
        <v>9232.6</v>
      </c>
      <c r="G28" s="41">
        <v>1543</v>
      </c>
      <c r="H28" s="41">
        <v>1632</v>
      </c>
      <c r="I28" s="42">
        <v>1359.5</v>
      </c>
      <c r="J28" s="42">
        <v>1534</v>
      </c>
      <c r="K28" s="43">
        <f t="shared" si="1"/>
        <v>1.1283560132401618</v>
      </c>
      <c r="L28" s="42">
        <v>8019</v>
      </c>
      <c r="M28" s="42">
        <v>8019</v>
      </c>
      <c r="N28" s="42">
        <v>1825</v>
      </c>
      <c r="O28" s="42">
        <v>157</v>
      </c>
      <c r="P28" s="51">
        <v>1203</v>
      </c>
      <c r="Q28" s="42">
        <v>400</v>
      </c>
      <c r="R28" s="42"/>
      <c r="S28" s="42">
        <v>300</v>
      </c>
      <c r="T28" s="42">
        <v>1202</v>
      </c>
      <c r="U28" s="41"/>
      <c r="V28" s="42">
        <v>2059</v>
      </c>
      <c r="W28" s="42">
        <f>Z28+X28+Y28</f>
        <v>1753</v>
      </c>
      <c r="X28" s="42">
        <v>369</v>
      </c>
      <c r="Y28" s="42">
        <v>796</v>
      </c>
      <c r="Z28" s="42">
        <v>588</v>
      </c>
      <c r="AA28" s="42"/>
      <c r="AB28" s="42"/>
      <c r="AC28" s="42">
        <v>6</v>
      </c>
      <c r="AD28" s="42">
        <v>1000</v>
      </c>
      <c r="AE28" s="42">
        <v>38</v>
      </c>
      <c r="AF28" s="42">
        <v>878</v>
      </c>
      <c r="AG28" s="42">
        <f>SUM(AH28:AN28)</f>
        <v>23.5</v>
      </c>
      <c r="AH28" s="42"/>
      <c r="AI28" s="42"/>
      <c r="AJ28" s="42"/>
      <c r="AK28" s="42">
        <v>13</v>
      </c>
      <c r="AL28" s="42"/>
      <c r="AM28" s="42">
        <v>10.5</v>
      </c>
      <c r="AN28" s="42"/>
      <c r="AO28" s="42">
        <f>SUM(AP28:AR28)</f>
        <v>3</v>
      </c>
      <c r="AP28" s="42">
        <v>2</v>
      </c>
      <c r="AQ28" s="42">
        <v>1</v>
      </c>
      <c r="AR28" s="42"/>
      <c r="AS28" s="42">
        <v>35500</v>
      </c>
      <c r="AT28" s="42">
        <v>150</v>
      </c>
      <c r="AU28" s="42"/>
      <c r="AV28" s="42"/>
      <c r="AW28" s="42">
        <v>973</v>
      </c>
      <c r="AX28" s="60">
        <v>334</v>
      </c>
      <c r="AY28" s="42"/>
      <c r="AZ28" s="42"/>
      <c r="BA28" s="42">
        <v>126</v>
      </c>
      <c r="BB28" s="42"/>
      <c r="BC28" s="42"/>
      <c r="BD28" s="42">
        <v>147</v>
      </c>
      <c r="BE28" s="42">
        <v>67</v>
      </c>
      <c r="BF28" s="42">
        <v>80</v>
      </c>
      <c r="BG28" s="42"/>
      <c r="BH28" s="42"/>
      <c r="BI28" s="42">
        <v>78</v>
      </c>
      <c r="BJ28" s="42"/>
      <c r="BK28" s="42"/>
    </row>
    <row r="29" spans="1:63" s="44" customFormat="1" ht="18.95" customHeight="1" x14ac:dyDescent="0.2">
      <c r="A29" s="45" t="s">
        <v>58</v>
      </c>
      <c r="B29" s="39">
        <v>25.753262158956101</v>
      </c>
      <c r="C29" s="39">
        <f>D29/H29*100</f>
        <v>26.947658402203857</v>
      </c>
      <c r="D29" s="40">
        <v>489.1</v>
      </c>
      <c r="E29" s="40">
        <v>489.1</v>
      </c>
      <c r="F29" s="40">
        <v>12773.5</v>
      </c>
      <c r="G29" s="41">
        <v>1804</v>
      </c>
      <c r="H29" s="41">
        <v>1815</v>
      </c>
      <c r="I29" s="42">
        <v>3704</v>
      </c>
      <c r="J29" s="42">
        <v>3704.8</v>
      </c>
      <c r="K29" s="43">
        <f t="shared" si="1"/>
        <v>1.0002159827213823</v>
      </c>
      <c r="L29" s="42">
        <v>6957</v>
      </c>
      <c r="M29" s="42">
        <v>6957</v>
      </c>
      <c r="N29" s="42">
        <v>9864</v>
      </c>
      <c r="O29" s="42">
        <v>1936</v>
      </c>
      <c r="P29" s="51">
        <v>11174</v>
      </c>
      <c r="Q29" s="42">
        <v>10</v>
      </c>
      <c r="R29" s="42">
        <v>43.7</v>
      </c>
      <c r="S29" s="42"/>
      <c r="T29" s="42">
        <v>3743</v>
      </c>
      <c r="U29" s="42">
        <v>1600</v>
      </c>
      <c r="V29" s="42">
        <v>494</v>
      </c>
      <c r="W29" s="42">
        <f>Z29+X29+Y29</f>
        <v>544</v>
      </c>
      <c r="X29" s="42">
        <v>5</v>
      </c>
      <c r="Y29" s="42">
        <v>521</v>
      </c>
      <c r="Z29" s="42">
        <v>18</v>
      </c>
      <c r="AA29" s="42"/>
      <c r="AB29" s="42"/>
      <c r="AC29" s="42"/>
      <c r="AD29" s="42">
        <v>8</v>
      </c>
      <c r="AE29" s="42"/>
      <c r="AF29" s="42">
        <v>50</v>
      </c>
      <c r="AG29" s="42">
        <f>SUM(AH29:AN29)</f>
        <v>35</v>
      </c>
      <c r="AH29" s="42"/>
      <c r="AI29" s="42"/>
      <c r="AJ29" s="42"/>
      <c r="AK29" s="42"/>
      <c r="AL29" s="42"/>
      <c r="AM29" s="42">
        <v>35</v>
      </c>
      <c r="AN29" s="42"/>
      <c r="AO29" s="42"/>
      <c r="AP29" s="42"/>
      <c r="AQ29" s="42"/>
      <c r="AR29" s="42"/>
      <c r="AS29" s="42">
        <v>2785</v>
      </c>
      <c r="AT29" s="42"/>
      <c r="AU29" s="42"/>
      <c r="AV29" s="42"/>
      <c r="AW29" s="42">
        <v>403</v>
      </c>
      <c r="AX29" s="60">
        <v>185</v>
      </c>
      <c r="AY29" s="42"/>
      <c r="AZ29" s="42"/>
      <c r="BA29" s="42">
        <v>99</v>
      </c>
      <c r="BB29" s="42"/>
      <c r="BC29" s="42"/>
      <c r="BD29" s="42">
        <v>64</v>
      </c>
      <c r="BE29" s="42">
        <v>64</v>
      </c>
      <c r="BF29" s="42">
        <v>0</v>
      </c>
      <c r="BG29" s="42"/>
      <c r="BH29" s="42"/>
      <c r="BI29" s="42">
        <v>62</v>
      </c>
      <c r="BJ29" s="42"/>
      <c r="BK29" s="42"/>
    </row>
    <row r="30" spans="1:63" s="44" customFormat="1" ht="18.95" customHeight="1" x14ac:dyDescent="0.2">
      <c r="A30" s="45" t="s">
        <v>59</v>
      </c>
      <c r="B30" s="39">
        <v>4.0259740259740298</v>
      </c>
      <c r="C30" s="39">
        <f>D30/H30*100</f>
        <v>10.779220779220781</v>
      </c>
      <c r="D30" s="40">
        <v>8.3000000000000007</v>
      </c>
      <c r="E30" s="40">
        <v>8</v>
      </c>
      <c r="F30" s="40">
        <v>212.11</v>
      </c>
      <c r="G30" s="41">
        <v>77</v>
      </c>
      <c r="H30" s="41">
        <v>77</v>
      </c>
      <c r="I30" s="42"/>
      <c r="J30" s="42"/>
      <c r="K30" s="42"/>
      <c r="L30" s="42"/>
      <c r="M30" s="42"/>
      <c r="N30" s="42"/>
      <c r="O30" s="42"/>
      <c r="P30" s="51"/>
      <c r="Q30" s="42"/>
      <c r="R30" s="42"/>
      <c r="S30" s="42"/>
      <c r="T30" s="41"/>
      <c r="U30" s="41"/>
      <c r="V30" s="42"/>
      <c r="W30" s="42"/>
      <c r="X30" s="41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60">
        <v>10</v>
      </c>
      <c r="AY30" s="42"/>
      <c r="AZ30" s="42"/>
      <c r="BA30" s="42">
        <v>8</v>
      </c>
      <c r="BB30" s="42"/>
      <c r="BC30" s="42"/>
      <c r="BD30" s="42">
        <v>4</v>
      </c>
      <c r="BE30" s="42">
        <v>0</v>
      </c>
      <c r="BF30" s="42">
        <v>4</v>
      </c>
      <c r="BG30" s="42"/>
      <c r="BH30" s="42"/>
      <c r="BI30" s="42">
        <v>5</v>
      </c>
      <c r="BJ30" s="42"/>
      <c r="BK30" s="42"/>
    </row>
    <row r="31" spans="1:63" s="44" customFormat="1" ht="18.95" customHeight="1" x14ac:dyDescent="0.2">
      <c r="A31" s="45" t="s">
        <v>60</v>
      </c>
      <c r="B31" s="39">
        <v>12.4040066777963</v>
      </c>
      <c r="C31" s="39">
        <f>D31/H31*100</f>
        <v>11.019677996422182</v>
      </c>
      <c r="D31" s="40">
        <v>61.6</v>
      </c>
      <c r="E31" s="40">
        <v>60.3</v>
      </c>
      <c r="F31" s="40">
        <v>1458.6</v>
      </c>
      <c r="G31" s="41">
        <v>591</v>
      </c>
      <c r="H31" s="41">
        <v>559</v>
      </c>
      <c r="I31" s="42">
        <v>3150</v>
      </c>
      <c r="J31" s="42">
        <v>4179</v>
      </c>
      <c r="K31" s="43">
        <f>J31/I31</f>
        <v>1.3266666666666667</v>
      </c>
      <c r="L31" s="42">
        <v>6150</v>
      </c>
      <c r="M31" s="42">
        <v>6150</v>
      </c>
      <c r="N31" s="42">
        <v>2123</v>
      </c>
      <c r="O31" s="42">
        <v>314</v>
      </c>
      <c r="P31" s="51">
        <v>3188</v>
      </c>
      <c r="Q31" s="42">
        <v>117</v>
      </c>
      <c r="R31" s="42"/>
      <c r="S31" s="42"/>
      <c r="T31" s="42">
        <v>610</v>
      </c>
      <c r="U31" s="41"/>
      <c r="V31" s="42">
        <v>3578</v>
      </c>
      <c r="W31" s="42">
        <f>Z31+X31+Y31</f>
        <v>1188</v>
      </c>
      <c r="X31" s="42">
        <v>340</v>
      </c>
      <c r="Y31" s="42">
        <v>648</v>
      </c>
      <c r="Z31" s="42">
        <v>200</v>
      </c>
      <c r="AA31" s="42"/>
      <c r="AB31" s="42"/>
      <c r="AC31" s="42"/>
      <c r="AD31" s="42">
        <v>16</v>
      </c>
      <c r="AE31" s="42"/>
      <c r="AF31" s="42">
        <v>7</v>
      </c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>
        <v>63730</v>
      </c>
      <c r="AT31" s="42">
        <v>1865</v>
      </c>
      <c r="AU31" s="42"/>
      <c r="AV31" s="42"/>
      <c r="AW31" s="42">
        <v>526</v>
      </c>
      <c r="AX31" s="60">
        <v>373</v>
      </c>
      <c r="AY31" s="42"/>
      <c r="AZ31" s="42"/>
      <c r="BA31" s="42">
        <v>137</v>
      </c>
      <c r="BB31" s="42"/>
      <c r="BC31" s="42"/>
      <c r="BD31" s="42">
        <v>92</v>
      </c>
      <c r="BE31" s="42">
        <v>54</v>
      </c>
      <c r="BF31" s="42">
        <v>40</v>
      </c>
      <c r="BG31" s="42"/>
      <c r="BH31" s="42"/>
      <c r="BI31" s="42">
        <v>142</v>
      </c>
      <c r="BJ31" s="42"/>
      <c r="BK31" s="42"/>
    </row>
    <row r="32" spans="1:63" s="44" customFormat="1" ht="18" customHeight="1" x14ac:dyDescent="0.2">
      <c r="A32" s="45" t="s">
        <v>61</v>
      </c>
      <c r="B32" s="39"/>
      <c r="C32" s="39"/>
      <c r="D32" s="40"/>
      <c r="E32" s="40"/>
      <c r="F32" s="40"/>
      <c r="G32" s="41"/>
      <c r="H32" s="41"/>
      <c r="I32" s="42">
        <v>2408</v>
      </c>
      <c r="J32" s="42">
        <v>2408</v>
      </c>
      <c r="K32" s="43">
        <f>J32/I32</f>
        <v>1</v>
      </c>
      <c r="L32" s="42">
        <v>2000</v>
      </c>
      <c r="M32" s="42">
        <v>1830</v>
      </c>
      <c r="N32" s="42">
        <v>445</v>
      </c>
      <c r="O32" s="42">
        <v>88</v>
      </c>
      <c r="P32" s="51"/>
      <c r="Q32" s="42"/>
      <c r="R32" s="42"/>
      <c r="S32" s="42"/>
      <c r="T32" s="41"/>
      <c r="U32" s="41"/>
      <c r="V32" s="42">
        <v>4117</v>
      </c>
      <c r="W32" s="42"/>
      <c r="X32" s="41"/>
      <c r="Y32" s="42"/>
      <c r="Z32" s="42"/>
      <c r="AA32" s="42"/>
      <c r="AB32" s="42"/>
      <c r="AC32" s="42"/>
      <c r="AD32" s="42"/>
      <c r="AE32" s="42"/>
      <c r="AF32" s="42">
        <v>1</v>
      </c>
      <c r="AG32" s="42">
        <f>SUM(AH32:AN32)</f>
        <v>1</v>
      </c>
      <c r="AH32" s="42"/>
      <c r="AI32" s="42"/>
      <c r="AJ32" s="42"/>
      <c r="AK32" s="42"/>
      <c r="AL32" s="42"/>
      <c r="AM32" s="42">
        <v>0.2</v>
      </c>
      <c r="AN32" s="42">
        <v>0.8</v>
      </c>
      <c r="AO32" s="42"/>
      <c r="AP32" s="42"/>
      <c r="AQ32" s="42"/>
      <c r="AR32" s="42"/>
      <c r="AS32" s="42">
        <v>8980</v>
      </c>
      <c r="AT32" s="42">
        <v>437</v>
      </c>
      <c r="AU32" s="42"/>
      <c r="AV32" s="42"/>
      <c r="AW32" s="42">
        <v>673</v>
      </c>
      <c r="AX32" s="60">
        <v>150</v>
      </c>
      <c r="AY32" s="42"/>
      <c r="AZ32" s="42"/>
      <c r="BA32" s="42">
        <v>67</v>
      </c>
      <c r="BB32" s="42"/>
      <c r="BC32" s="42"/>
      <c r="BD32" s="42">
        <v>45</v>
      </c>
      <c r="BE32" s="42">
        <v>37</v>
      </c>
      <c r="BF32" s="42">
        <v>8</v>
      </c>
      <c r="BG32" s="42"/>
      <c r="BH32" s="42"/>
      <c r="BI32" s="42">
        <v>58</v>
      </c>
      <c r="BJ32" s="42"/>
      <c r="BK32" s="42"/>
    </row>
    <row r="33" spans="1:63" s="44" customFormat="1" ht="18.95" customHeight="1" x14ac:dyDescent="0.2">
      <c r="A33" s="45" t="s">
        <v>62</v>
      </c>
      <c r="B33" s="39">
        <v>4.9238095238095196</v>
      </c>
      <c r="C33" s="39">
        <f>D33/H33*100</f>
        <v>10.845771144278608</v>
      </c>
      <c r="D33" s="40">
        <v>21.8</v>
      </c>
      <c r="E33" s="40">
        <v>17.399999999999999</v>
      </c>
      <c r="F33" s="40">
        <v>566.79999999999995</v>
      </c>
      <c r="G33" s="41">
        <v>206</v>
      </c>
      <c r="H33" s="41">
        <v>201</v>
      </c>
      <c r="I33" s="42">
        <v>635</v>
      </c>
      <c r="J33" s="42">
        <v>615</v>
      </c>
      <c r="K33" s="43">
        <f>J33/I33</f>
        <v>0.96850393700787396</v>
      </c>
      <c r="L33" s="42">
        <v>577</v>
      </c>
      <c r="M33" s="42">
        <v>484.6</v>
      </c>
      <c r="N33" s="42"/>
      <c r="O33" s="42"/>
      <c r="P33" s="51"/>
      <c r="Q33" s="42"/>
      <c r="R33" s="42"/>
      <c r="S33" s="42"/>
      <c r="T33" s="41"/>
      <c r="U33" s="41"/>
      <c r="V33" s="42">
        <v>1057.51</v>
      </c>
      <c r="W33" s="42"/>
      <c r="X33" s="41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60">
        <v>47</v>
      </c>
      <c r="AY33" s="42"/>
      <c r="AZ33" s="42"/>
      <c r="BA33" s="42">
        <v>28</v>
      </c>
      <c r="BB33" s="42"/>
      <c r="BC33" s="42"/>
      <c r="BD33" s="42">
        <v>11</v>
      </c>
      <c r="BE33" s="42">
        <v>4</v>
      </c>
      <c r="BF33" s="42">
        <v>7</v>
      </c>
      <c r="BG33" s="42"/>
      <c r="BH33" s="42"/>
      <c r="BI33" s="42">
        <v>17</v>
      </c>
      <c r="BJ33" s="42"/>
      <c r="BK33" s="42"/>
    </row>
    <row r="34" spans="1:63" s="44" customFormat="1" ht="18.95" customHeight="1" x14ac:dyDescent="0.2">
      <c r="A34" s="45" t="s">
        <v>63</v>
      </c>
      <c r="B34" s="39"/>
      <c r="C34" s="39"/>
      <c r="D34" s="40"/>
      <c r="E34" s="40"/>
      <c r="F34" s="40"/>
      <c r="G34" s="41"/>
      <c r="H34" s="41"/>
      <c r="I34" s="42"/>
      <c r="J34" s="42"/>
      <c r="K34" s="42"/>
      <c r="L34" s="42">
        <v>16</v>
      </c>
      <c r="M34" s="42">
        <v>3</v>
      </c>
      <c r="N34" s="42"/>
      <c r="O34" s="42"/>
      <c r="P34" s="51"/>
      <c r="Q34" s="42"/>
      <c r="R34" s="42"/>
      <c r="S34" s="42"/>
      <c r="T34" s="41"/>
      <c r="U34" s="41"/>
      <c r="V34" s="42">
        <v>76</v>
      </c>
      <c r="W34" s="42"/>
      <c r="X34" s="41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60">
        <v>33</v>
      </c>
      <c r="AY34" s="42"/>
      <c r="AZ34" s="42"/>
      <c r="BA34" s="42">
        <v>18</v>
      </c>
      <c r="BB34" s="42"/>
      <c r="BC34" s="42"/>
      <c r="BD34" s="42">
        <v>17</v>
      </c>
      <c r="BE34" s="42">
        <v>5</v>
      </c>
      <c r="BF34" s="42">
        <v>12</v>
      </c>
      <c r="BG34" s="42"/>
      <c r="BH34" s="42"/>
      <c r="BI34" s="42">
        <v>5</v>
      </c>
      <c r="BJ34" s="42"/>
      <c r="BK34" s="42"/>
    </row>
    <row r="35" spans="1:63" s="44" customFormat="1" ht="18.75" customHeight="1" x14ac:dyDescent="0.2">
      <c r="A35" s="45" t="s">
        <v>64</v>
      </c>
      <c r="B35" s="39"/>
      <c r="C35" s="39"/>
      <c r="D35" s="40"/>
      <c r="E35" s="40"/>
      <c r="F35" s="40"/>
      <c r="G35" s="41"/>
      <c r="H35" s="41"/>
      <c r="I35" s="42">
        <v>382</v>
      </c>
      <c r="J35" s="42">
        <v>481</v>
      </c>
      <c r="K35" s="43">
        <f>J35/I35</f>
        <v>1.2591623036649215</v>
      </c>
      <c r="L35" s="42">
        <v>120</v>
      </c>
      <c r="M35" s="42">
        <v>120</v>
      </c>
      <c r="N35" s="42"/>
      <c r="O35" s="42"/>
      <c r="P35" s="51">
        <v>100</v>
      </c>
      <c r="Q35" s="42">
        <v>32</v>
      </c>
      <c r="R35" s="42"/>
      <c r="S35" s="42"/>
      <c r="T35" s="41"/>
      <c r="U35" s="41"/>
      <c r="V35" s="42">
        <v>567</v>
      </c>
      <c r="W35" s="42">
        <f>Z35+X35+Y35</f>
        <v>80</v>
      </c>
      <c r="X35" s="41"/>
      <c r="Y35" s="42"/>
      <c r="Z35" s="42">
        <v>80</v>
      </c>
      <c r="AA35" s="42"/>
      <c r="AB35" s="42"/>
      <c r="AC35" s="42"/>
      <c r="AD35" s="42"/>
      <c r="AE35" s="42"/>
      <c r="AF35" s="42">
        <v>29</v>
      </c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>
        <v>10</v>
      </c>
      <c r="AU35" s="42"/>
      <c r="AV35" s="42"/>
      <c r="AW35" s="42">
        <v>27</v>
      </c>
      <c r="AX35" s="60">
        <v>60</v>
      </c>
      <c r="AY35" s="42"/>
      <c r="AZ35" s="42"/>
      <c r="BA35" s="42">
        <v>35</v>
      </c>
      <c r="BB35" s="42"/>
      <c r="BC35" s="42"/>
      <c r="BD35" s="42">
        <v>27</v>
      </c>
      <c r="BE35" s="42">
        <v>25</v>
      </c>
      <c r="BF35" s="42">
        <v>2</v>
      </c>
      <c r="BG35" s="42"/>
      <c r="BH35" s="42"/>
      <c r="BI35" s="42">
        <v>19</v>
      </c>
      <c r="BJ35" s="42"/>
      <c r="BK35" s="42"/>
    </row>
    <row r="36" spans="1:63" s="16" customFormat="1" ht="18.95" customHeight="1" x14ac:dyDescent="0.2">
      <c r="A36" s="17" t="s">
        <v>65</v>
      </c>
      <c r="B36" s="11"/>
      <c r="C36" s="11"/>
      <c r="D36" s="12"/>
      <c r="E36" s="12"/>
      <c r="F36" s="12"/>
      <c r="G36" s="13"/>
      <c r="H36" s="13"/>
      <c r="I36" s="13"/>
      <c r="J36" s="13"/>
      <c r="K36" s="13"/>
      <c r="L36" s="13"/>
      <c r="M36" s="13"/>
      <c r="N36" s="15"/>
      <c r="O36" s="15"/>
      <c r="P36" s="70"/>
      <c r="Q36" s="15"/>
      <c r="R36" s="15"/>
      <c r="S36" s="15"/>
      <c r="T36" s="13"/>
      <c r="U36" s="13"/>
      <c r="V36" s="15"/>
      <c r="W36" s="15"/>
      <c r="X36" s="13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61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</row>
    <row r="37" spans="1:63" s="16" customFormat="1" ht="18.95" customHeight="1" x14ac:dyDescent="0.2">
      <c r="A37" s="17" t="s">
        <v>66</v>
      </c>
      <c r="B37" s="11"/>
      <c r="C37" s="11"/>
      <c r="D37" s="12"/>
      <c r="E37" s="12"/>
      <c r="F37" s="12"/>
      <c r="G37" s="13"/>
      <c r="H37" s="13"/>
      <c r="I37" s="13"/>
      <c r="J37" s="13"/>
      <c r="K37" s="13"/>
      <c r="L37" s="13"/>
      <c r="M37" s="13"/>
      <c r="N37" s="13"/>
      <c r="O37" s="13"/>
      <c r="P37" s="52"/>
      <c r="Q37" s="13"/>
      <c r="R37" s="13"/>
      <c r="S37" s="13"/>
      <c r="T37" s="13"/>
      <c r="U37" s="13"/>
      <c r="V37" s="15"/>
      <c r="W37" s="13"/>
      <c r="X37" s="13"/>
      <c r="Y37" s="13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61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</row>
    <row r="38" spans="1:63" ht="17.25" customHeight="1" x14ac:dyDescent="0.2">
      <c r="A38" s="18" t="s">
        <v>67</v>
      </c>
      <c r="B38" s="19"/>
      <c r="C38" s="20">
        <f>D38/H38*100</f>
        <v>19.705045492142268</v>
      </c>
      <c r="D38" s="21">
        <f>SUM(D9:D37)</f>
        <v>1191.17</v>
      </c>
      <c r="E38" s="21">
        <f>SUM(E9:E37)</f>
        <v>1156.17</v>
      </c>
      <c r="F38" s="21">
        <f>SUM(F9:F37)</f>
        <v>31153.539999999997</v>
      </c>
      <c r="G38" s="22">
        <f>SUM(G9:G36)</f>
        <v>6117</v>
      </c>
      <c r="H38" s="22">
        <f>SUM(H9:H36)</f>
        <v>6045</v>
      </c>
      <c r="I38" s="22">
        <f>SUM(I9:I36)</f>
        <v>29368.6</v>
      </c>
      <c r="J38" s="22">
        <f>SUM(J9:J36)</f>
        <v>30978.399999999998</v>
      </c>
      <c r="K38" s="14">
        <f>J38/I38</f>
        <v>1.054813644504675</v>
      </c>
      <c r="L38" s="22">
        <f>SUM(L9:L36)</f>
        <v>62819.8</v>
      </c>
      <c r="M38" s="22">
        <f>SUM(M9:M36)</f>
        <v>59025.25</v>
      </c>
      <c r="N38" s="22">
        <f>SUM(N9:N36)</f>
        <v>29769</v>
      </c>
      <c r="O38" s="22">
        <f>SUM(O9:O36)</f>
        <v>4256.8</v>
      </c>
      <c r="P38" s="53">
        <f>SUM(P9:P35)</f>
        <v>40736.5</v>
      </c>
      <c r="Q38" s="22">
        <f t="shared" ref="Q38:W38" si="2">SUM(Q9:Q36)</f>
        <v>2354.5</v>
      </c>
      <c r="R38" s="22">
        <f t="shared" si="2"/>
        <v>49.86</v>
      </c>
      <c r="S38" s="22">
        <f t="shared" si="2"/>
        <v>567.5</v>
      </c>
      <c r="T38" s="22">
        <f t="shared" si="2"/>
        <v>13215.5</v>
      </c>
      <c r="U38" s="22">
        <f t="shared" si="2"/>
        <v>2470</v>
      </c>
      <c r="V38" s="22">
        <f t="shared" si="2"/>
        <v>28237.109999999997</v>
      </c>
      <c r="W38" s="22">
        <f t="shared" si="2"/>
        <v>8504.4</v>
      </c>
      <c r="X38" s="22">
        <f t="shared" ref="X38:Z38" si="3">SUM(X9:X36)</f>
        <v>2362.8000000000002</v>
      </c>
      <c r="Y38" s="22">
        <f t="shared" si="3"/>
        <v>3531.6</v>
      </c>
      <c r="Z38" s="22">
        <f t="shared" si="3"/>
        <v>2610</v>
      </c>
      <c r="AA38" s="22">
        <f>SUM(AA9:AA36)</f>
        <v>34831.9</v>
      </c>
      <c r="AB38" s="22">
        <f>SUM(AB9:AB36)</f>
        <v>1326</v>
      </c>
      <c r="AC38" s="22">
        <f>SUM(AC9:AC36)</f>
        <v>186</v>
      </c>
      <c r="AD38" s="22">
        <f>SUM(AD9:AD36)</f>
        <v>2988.2</v>
      </c>
      <c r="AE38" s="22">
        <f>SUM(AE9:AE37)</f>
        <v>157</v>
      </c>
      <c r="AF38" s="22">
        <f>SUM(AF9:AG36)</f>
        <v>2864.2</v>
      </c>
      <c r="AG38" s="22">
        <f>SUM(AG9:AG36)</f>
        <v>305.5</v>
      </c>
      <c r="AH38" s="22"/>
      <c r="AI38" s="22"/>
      <c r="AJ38" s="22"/>
      <c r="AK38" s="22">
        <f>SUM(AK9:AK36)</f>
        <v>29</v>
      </c>
      <c r="AL38" s="22">
        <f>SUM(AL9:AL36)</f>
        <v>13</v>
      </c>
      <c r="AM38" s="22">
        <f>SUM(AM9:AM36)</f>
        <v>231.7</v>
      </c>
      <c r="AN38" s="22"/>
      <c r="AO38" s="22">
        <f t="shared" ref="AO38:AV38" si="4">SUM(AO9:AO36)</f>
        <v>91.22</v>
      </c>
      <c r="AP38" s="22">
        <f t="shared" si="4"/>
        <v>33</v>
      </c>
      <c r="AQ38" s="22">
        <f t="shared" si="4"/>
        <v>37.620000000000005</v>
      </c>
      <c r="AR38" s="22">
        <f t="shared" si="4"/>
        <v>20.6</v>
      </c>
      <c r="AS38" s="22">
        <f t="shared" si="4"/>
        <v>304467</v>
      </c>
      <c r="AT38" s="22">
        <f t="shared" si="4"/>
        <v>15885</v>
      </c>
      <c r="AU38" s="22">
        <f t="shared" si="4"/>
        <v>104</v>
      </c>
      <c r="AV38" s="22">
        <f t="shared" si="4"/>
        <v>3164</v>
      </c>
      <c r="AW38" s="22">
        <f t="shared" ref="AW38:BK38" si="5">SUM(AW9:AW37)</f>
        <v>4992.6000000000004</v>
      </c>
      <c r="AX38" s="49">
        <f t="shared" si="5"/>
        <v>2927</v>
      </c>
      <c r="AY38" s="22">
        <f t="shared" si="5"/>
        <v>0</v>
      </c>
      <c r="AZ38" s="22">
        <f t="shared" si="5"/>
        <v>0</v>
      </c>
      <c r="BA38" s="22">
        <f t="shared" si="5"/>
        <v>1421</v>
      </c>
      <c r="BB38" s="22">
        <f t="shared" si="5"/>
        <v>0</v>
      </c>
      <c r="BC38" s="22">
        <f t="shared" si="5"/>
        <v>0</v>
      </c>
      <c r="BD38" s="22">
        <f t="shared" si="5"/>
        <v>1177</v>
      </c>
      <c r="BE38" s="22">
        <f t="shared" si="5"/>
        <v>622</v>
      </c>
      <c r="BF38" s="22">
        <f t="shared" si="5"/>
        <v>538</v>
      </c>
      <c r="BG38" s="22">
        <f t="shared" si="5"/>
        <v>0</v>
      </c>
      <c r="BH38" s="22">
        <f t="shared" si="5"/>
        <v>0</v>
      </c>
      <c r="BI38" s="22">
        <f t="shared" si="5"/>
        <v>1016</v>
      </c>
      <c r="BJ38" s="22">
        <f t="shared" si="5"/>
        <v>0</v>
      </c>
      <c r="BK38" s="22">
        <f t="shared" si="5"/>
        <v>0</v>
      </c>
    </row>
    <row r="39" spans="1:63" s="16" customFormat="1" ht="19.5" customHeight="1" x14ac:dyDescent="0.2">
      <c r="A39" s="58" t="s">
        <v>68</v>
      </c>
      <c r="B39" s="54"/>
      <c r="C39" s="55"/>
      <c r="D39" s="54"/>
      <c r="E39" s="54"/>
      <c r="F39" s="54"/>
      <c r="G39" s="56"/>
      <c r="H39" s="56"/>
      <c r="I39" s="56"/>
      <c r="J39" s="56"/>
      <c r="K39" s="56"/>
      <c r="L39" s="56"/>
      <c r="M39" s="23">
        <f>M38/L38</f>
        <v>0.93959627378629029</v>
      </c>
      <c r="N39" s="23"/>
      <c r="O39" s="23"/>
      <c r="P39" s="23"/>
      <c r="Q39" s="23"/>
      <c r="R39" s="23"/>
      <c r="S39" s="23"/>
      <c r="T39" s="23"/>
      <c r="U39" s="23"/>
      <c r="V39" s="23"/>
      <c r="W39" s="23">
        <f>W38/V38</f>
        <v>0.30117813048148345</v>
      </c>
      <c r="X39" s="23"/>
      <c r="Y39" s="23"/>
      <c r="Z39" s="23"/>
      <c r="AA39" s="23"/>
      <c r="AB39" s="23">
        <f>AB38/AA38</f>
        <v>3.8068552103100894E-2</v>
      </c>
      <c r="AC39" s="23"/>
      <c r="AD39" s="23"/>
      <c r="AE39" s="23">
        <f>AE38/AD38</f>
        <v>5.2539990629810594E-2</v>
      </c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4"/>
      <c r="AX39" s="62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</row>
    <row r="40" spans="1:63" s="29" customFormat="1" ht="19.5" customHeight="1" x14ac:dyDescent="0.2">
      <c r="A40" s="25" t="s">
        <v>99</v>
      </c>
      <c r="B40" s="26">
        <v>18.5</v>
      </c>
      <c r="C40" s="27"/>
      <c r="D40" s="27">
        <v>11347.3</v>
      </c>
      <c r="E40" s="27">
        <v>1092.7</v>
      </c>
      <c r="F40" s="27">
        <v>31168.5</v>
      </c>
      <c r="G40" s="111">
        <v>6117</v>
      </c>
      <c r="H40" s="111"/>
      <c r="I40" s="33">
        <v>0</v>
      </c>
      <c r="J40" s="33">
        <v>0</v>
      </c>
      <c r="K40" s="33">
        <v>0</v>
      </c>
      <c r="L40" s="33">
        <v>0</v>
      </c>
      <c r="M40" s="57">
        <v>51572</v>
      </c>
      <c r="N40" s="57">
        <v>43271</v>
      </c>
      <c r="O40" s="57">
        <v>6631</v>
      </c>
      <c r="P40" s="57">
        <v>76228</v>
      </c>
      <c r="Q40" s="57">
        <v>3527</v>
      </c>
      <c r="R40" s="57">
        <v>0</v>
      </c>
      <c r="S40" s="57">
        <v>0</v>
      </c>
      <c r="T40" s="57">
        <v>80973</v>
      </c>
      <c r="U40" s="57">
        <v>3860</v>
      </c>
      <c r="V40" s="57">
        <v>29828</v>
      </c>
      <c r="W40" s="57">
        <v>25401</v>
      </c>
      <c r="X40" s="57">
        <v>7772</v>
      </c>
      <c r="Y40" s="57">
        <v>12633</v>
      </c>
      <c r="Z40" s="57">
        <v>4996</v>
      </c>
      <c r="AA40" s="57">
        <v>49353</v>
      </c>
      <c r="AB40" s="57">
        <v>4607</v>
      </c>
      <c r="AC40" s="57">
        <v>417</v>
      </c>
      <c r="AD40" s="57">
        <v>2367</v>
      </c>
      <c r="AE40" s="57">
        <v>484</v>
      </c>
      <c r="AF40" s="57">
        <v>0</v>
      </c>
      <c r="AG40" s="57">
        <v>484</v>
      </c>
      <c r="AH40" s="57"/>
      <c r="AI40" s="57"/>
      <c r="AJ40" s="57"/>
      <c r="AK40" s="57"/>
      <c r="AL40" s="57"/>
      <c r="AM40" s="57"/>
      <c r="AN40" s="57"/>
      <c r="AO40" s="57">
        <v>0</v>
      </c>
      <c r="AP40" s="57"/>
      <c r="AQ40" s="57"/>
      <c r="AR40" s="57"/>
      <c r="AS40" s="57">
        <v>53435</v>
      </c>
      <c r="AT40" s="57">
        <v>3605</v>
      </c>
      <c r="AU40" s="57">
        <v>0</v>
      </c>
      <c r="AV40" s="57">
        <v>0</v>
      </c>
      <c r="AW40" s="26">
        <v>4227</v>
      </c>
      <c r="AX40" s="63">
        <v>2976</v>
      </c>
      <c r="AY40" s="26"/>
      <c r="AZ40" s="26"/>
      <c r="BA40" s="26">
        <v>1330</v>
      </c>
      <c r="BB40" s="28"/>
      <c r="BC40" s="28"/>
      <c r="BD40" s="26">
        <v>1071</v>
      </c>
      <c r="BE40" s="26"/>
      <c r="BF40" s="26"/>
      <c r="BG40" s="28"/>
      <c r="BH40" s="28"/>
      <c r="BI40" s="26">
        <v>962</v>
      </c>
      <c r="BJ40" s="28"/>
      <c r="BK40" s="28"/>
    </row>
    <row r="41" spans="1:63" s="31" customFormat="1" ht="27.75" customHeight="1" x14ac:dyDescent="0.2">
      <c r="A41" s="30"/>
      <c r="B41" s="66" t="s">
        <v>69</v>
      </c>
      <c r="C41" s="66"/>
      <c r="D41" s="66"/>
      <c r="E41" s="66"/>
      <c r="F41" s="66"/>
      <c r="G41" s="64"/>
      <c r="H41" s="64"/>
      <c r="I41" s="64"/>
      <c r="J41" s="64"/>
      <c r="K41" s="67"/>
      <c r="L41" s="68" t="s">
        <v>70</v>
      </c>
      <c r="M41" s="67"/>
      <c r="N41" s="67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Y41" s="112" t="s">
        <v>70</v>
      </c>
      <c r="AZ41" s="112"/>
      <c r="BA41" s="112"/>
    </row>
    <row r="42" spans="1:63" ht="16.5" customHeight="1" x14ac:dyDescent="0.25">
      <c r="A42" s="69"/>
      <c r="B42" s="107"/>
      <c r="C42" s="107"/>
      <c r="D42" s="107"/>
      <c r="E42" s="107"/>
      <c r="F42" s="107"/>
      <c r="G42" s="107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72"/>
      <c r="S42" s="72"/>
      <c r="T42" s="35"/>
      <c r="U42" s="34"/>
      <c r="V42" s="34"/>
      <c r="W42" s="34"/>
      <c r="X42" s="34"/>
      <c r="Y42" s="34"/>
      <c r="Z42" s="34"/>
      <c r="AA42" s="77"/>
      <c r="AB42" s="77"/>
      <c r="AC42" s="73"/>
      <c r="AD42" s="74"/>
      <c r="AE42" s="72"/>
      <c r="AF42" s="74"/>
      <c r="AG42" s="73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5"/>
      <c r="AV42" s="75"/>
      <c r="AW42" s="65"/>
    </row>
  </sheetData>
  <mergeCells count="80">
    <mergeCell ref="T3:T7"/>
    <mergeCell ref="K6:K7"/>
    <mergeCell ref="BK6:BK7"/>
    <mergeCell ref="G40:H40"/>
    <mergeCell ref="AY41:BA41"/>
    <mergeCell ref="BJ6:BJ7"/>
    <mergeCell ref="H6:H7"/>
    <mergeCell ref="I6:I7"/>
    <mergeCell ref="J6:J7"/>
    <mergeCell ref="AF3:AN5"/>
    <mergeCell ref="BA3:BC5"/>
    <mergeCell ref="AX6:AX7"/>
    <mergeCell ref="AY6:AY7"/>
    <mergeCell ref="W6:W7"/>
    <mergeCell ref="X6:X7"/>
    <mergeCell ref="Y6:Y7"/>
    <mergeCell ref="B42:G42"/>
    <mergeCell ref="BE6:BF6"/>
    <mergeCell ref="BG6:BG7"/>
    <mergeCell ref="BH6:BH7"/>
    <mergeCell ref="BI6:BI7"/>
    <mergeCell ref="AZ6:AZ7"/>
    <mergeCell ref="BA6:BA7"/>
    <mergeCell ref="BB6:BB7"/>
    <mergeCell ref="BC6:BC7"/>
    <mergeCell ref="BD6:BD7"/>
    <mergeCell ref="U3:U7"/>
    <mergeCell ref="AQ6:AQ7"/>
    <mergeCell ref="BD3:BH5"/>
    <mergeCell ref="BI3:BK5"/>
    <mergeCell ref="B4:C4"/>
    <mergeCell ref="D4:D7"/>
    <mergeCell ref="E4:E7"/>
    <mergeCell ref="F4:F7"/>
    <mergeCell ref="B5:B7"/>
    <mergeCell ref="C5:C7"/>
    <mergeCell ref="G6:G7"/>
    <mergeCell ref="AO6:AO7"/>
    <mergeCell ref="AP6:AP7"/>
    <mergeCell ref="V6:V7"/>
    <mergeCell ref="Z6:Z7"/>
    <mergeCell ref="AC3:AC7"/>
    <mergeCell ref="AK6:AK7"/>
    <mergeCell ref="AL6:AL7"/>
    <mergeCell ref="AM6:AM7"/>
    <mergeCell ref="AA3:AB5"/>
    <mergeCell ref="AA6:AA7"/>
    <mergeCell ref="AB6:AB7"/>
    <mergeCell ref="AX3:AZ5"/>
    <mergeCell ref="R3:R7"/>
    <mergeCell ref="S3:S7"/>
    <mergeCell ref="AS3:AS7"/>
    <mergeCell ref="AT3:AT7"/>
    <mergeCell ref="AH6:AH7"/>
    <mergeCell ref="AI6:AI7"/>
    <mergeCell ref="AJ6:AJ7"/>
    <mergeCell ref="AU3:AV7"/>
    <mergeCell ref="AR6:AR7"/>
    <mergeCell ref="AD3:AE5"/>
    <mergeCell ref="AD6:AD7"/>
    <mergeCell ref="AE6:AE7"/>
    <mergeCell ref="AF6:AF7"/>
    <mergeCell ref="AN6:AN7"/>
    <mergeCell ref="AO3:AR5"/>
    <mergeCell ref="Q1:AW2"/>
    <mergeCell ref="AG6:AG7"/>
    <mergeCell ref="A1:P1"/>
    <mergeCell ref="A2:P2"/>
    <mergeCell ref="V3:Z5"/>
    <mergeCell ref="A3:A8"/>
    <mergeCell ref="B3:F3"/>
    <mergeCell ref="G3:H5"/>
    <mergeCell ref="I3:K5"/>
    <mergeCell ref="L3:M5"/>
    <mergeCell ref="N3:O7"/>
    <mergeCell ref="P3:P7"/>
    <mergeCell ref="L6:L7"/>
    <mergeCell ref="M6:M7"/>
    <mergeCell ref="Q3:Q7"/>
    <mergeCell ref="AW3:AW7"/>
  </mergeCells>
  <printOptions horizontalCentered="1"/>
  <pageMargins left="0.39370078740157483" right="0.35433070866141736" top="0" bottom="0" header="0.51181102362204722" footer="0.51181102362204722"/>
  <pageSetup paperSize="9" scale="61" firstPageNumber="0" fitToWidth="3" orientation="landscape" r:id="rId1"/>
  <colBreaks count="2" manualBreakCount="2">
    <brk id="19" max="41" man="1"/>
    <brk id="49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defaultRowHeight="12.75" x14ac:dyDescent="0.2"/>
  <cols>
    <col min="1" max="1025" width="9" customWidth="1"/>
  </cols>
  <sheetData/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февраля 2020</vt:lpstr>
      <vt:lpstr>Лист1</vt:lpstr>
      <vt:lpstr>'февраля 2020'!Excel_BuiltIn_Print_Titles</vt:lpstr>
      <vt:lpstr>'февраля 2020'!Заголовки_для_печати</vt:lpstr>
      <vt:lpstr>'февраля 2020'!Область_печати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Martinenko_MV</dc:creator>
  <cp:keywords/>
  <dc:description/>
  <cp:lastModifiedBy>Улейская Любовь Викторовна</cp:lastModifiedBy>
  <cp:revision>1</cp:revision>
  <cp:lastPrinted>2020-04-24T00:49:23Z</cp:lastPrinted>
  <dcterms:created xsi:type="dcterms:W3CDTF">2007-04-28T02:34:35Z</dcterms:created>
  <dcterms:modified xsi:type="dcterms:W3CDTF">2020-04-27T00:39:36Z</dcterms:modified>
  <cp:category/>
  <cp:contentStatus/>
</cp:coreProperties>
</file>