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густ 2021" sheetId="1" state="visible" r:id="rId2"/>
    <sheet name="Лист1" sheetId="2" state="visible" r:id="rId3"/>
  </sheets>
  <definedNames>
    <definedName function="false" hidden="false" localSheetId="0" name="_xlnm.Print_Area" vbProcedure="false">'август 2021'!$A$1:$CK$42</definedName>
    <definedName function="false" hidden="false" localSheetId="0" name="_xlnm.Print_Titles" vbProcedure="false">'август 2021'!$A:$A,'август 2021'!$3:$8</definedName>
    <definedName function="false" hidden="false" localSheetId="0" name="Print_Area_0" vbProcedure="false">'август 2021'!$D$1:$CK$42</definedName>
    <definedName function="false" hidden="false" localSheetId="0" name="Print_Area_0_0" vbProcedure="false">'август 2021'!$A$1:$AI$42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<sst xmlns="http://schemas.openxmlformats.org/spreadsheetml/2006/main" count="242" uniqueCount="101">
  <si>
    <t xml:space="preserve">ИНФОРМАЦИЯ</t>
  </si>
  <si>
    <t xml:space="preserve">о ходе сельскохозяйственных работ по районам Приморского края на 20 сентября 2021 года</t>
  </si>
  <si>
    <t xml:space="preserve">НАИМЕНОВАНИЕ МУНИЦИПАЛЬНЫХ ОБРАЗОВАНИЙ</t>
  </si>
  <si>
    <t xml:space="preserve">МОЛОКО</t>
  </si>
  <si>
    <r>
      <rPr>
        <b val="true"/>
        <sz val="12"/>
        <rFont val="Times New Roman"/>
        <family val="1"/>
        <charset val="204"/>
      </rPr>
      <t xml:space="preserve">Поголовье  </t>
    </r>
    <r>
      <rPr>
        <sz val="12"/>
        <rFont val="Times New Roman"/>
        <family val="1"/>
        <charset val="204"/>
      </rPr>
      <t xml:space="preserve">(факт)</t>
    </r>
    <r>
      <rPr>
        <b val="true"/>
        <sz val="12"/>
        <rFont val="Times New Roman"/>
        <family val="1"/>
        <charset val="204"/>
      </rPr>
      <t xml:space="preserve"> </t>
    </r>
  </si>
  <si>
    <t xml:space="preserve">Заготовка кормов</t>
  </si>
  <si>
    <t xml:space="preserve">солома</t>
  </si>
  <si>
    <t xml:space="preserve">Уборка ранних зерновых</t>
  </si>
  <si>
    <t xml:space="preserve">Уборка картофеля</t>
  </si>
  <si>
    <t xml:space="preserve">Уборка продовольственной бахчи</t>
  </si>
  <si>
    <t xml:space="preserve">Уборка овощей</t>
  </si>
  <si>
    <t xml:space="preserve">Овощи</t>
  </si>
  <si>
    <t xml:space="preserve">Закрытый грунт</t>
  </si>
  <si>
    <t xml:space="preserve">Уборка сои</t>
  </si>
  <si>
    <t xml:space="preserve">Уборка гречихи</t>
  </si>
  <si>
    <t xml:space="preserve">Вспашка зяби</t>
  </si>
  <si>
    <t xml:space="preserve">Засыпка семян ранних зерновых культур</t>
  </si>
  <si>
    <t xml:space="preserve">Внесение органических удобрений</t>
  </si>
  <si>
    <t xml:space="preserve">Приобретение минеральных удобрений</t>
  </si>
  <si>
    <t xml:space="preserve">Известкование</t>
  </si>
  <si>
    <t xml:space="preserve">Ввод залежи</t>
  </si>
  <si>
    <t xml:space="preserve">Надой на 1  фуражную корову</t>
  </si>
  <si>
    <t xml:space="preserve">Валовой надой</t>
  </si>
  <si>
    <t xml:space="preserve">Сдача в зачете</t>
  </si>
  <si>
    <t xml:space="preserve">Валовой надой с начала месяца (нарастающий)</t>
  </si>
  <si>
    <t xml:space="preserve">2020 г</t>
  </si>
  <si>
    <t xml:space="preserve">2021 г</t>
  </si>
  <si>
    <t xml:space="preserve">сено</t>
  </si>
  <si>
    <t xml:space="preserve">сенаж</t>
  </si>
  <si>
    <t xml:space="preserve">силос</t>
  </si>
  <si>
    <t xml:space="preserve">Всего, в том числе:</t>
  </si>
  <si>
    <t xml:space="preserve">пшеница</t>
  </si>
  <si>
    <t xml:space="preserve">ячмень</t>
  </si>
  <si>
    <t xml:space="preserve">овес</t>
  </si>
  <si>
    <t xml:space="preserve">Капуста</t>
  </si>
  <si>
    <t xml:space="preserve">Огурцы</t>
  </si>
  <si>
    <t xml:space="preserve">Томаты</t>
  </si>
  <si>
    <t xml:space="preserve">Свекла</t>
  </si>
  <si>
    <t xml:space="preserve">Морковь</t>
  </si>
  <si>
    <t xml:space="preserve">Лук</t>
  </si>
  <si>
    <t xml:space="preserve">Прочие</t>
  </si>
  <si>
    <t xml:space="preserve">план</t>
  </si>
  <si>
    <t xml:space="preserve">скошено</t>
  </si>
  <si>
    <t xml:space="preserve">заготовлено</t>
  </si>
  <si>
    <t xml:space="preserve">в т.ч. для ЛПХ</t>
  </si>
  <si>
    <t xml:space="preserve">убрано</t>
  </si>
  <si>
    <t xml:space="preserve">в т.ч. в упаковке</t>
  </si>
  <si>
    <t xml:space="preserve">намолочено</t>
  </si>
  <si>
    <t xml:space="preserve">в т.ч. пророщенное</t>
  </si>
  <si>
    <t xml:space="preserve">урожайность</t>
  </si>
  <si>
    <t xml:space="preserve">собрано</t>
  </si>
  <si>
    <t xml:space="preserve">всего</t>
  </si>
  <si>
    <t xml:space="preserve">огурцы</t>
  </si>
  <si>
    <t xml:space="preserve">томаты</t>
  </si>
  <si>
    <t xml:space="preserve">прочие</t>
  </si>
  <si>
    <t xml:space="preserve">факт</t>
  </si>
  <si>
    <t xml:space="preserve">ячмень </t>
  </si>
  <si>
    <t xml:space="preserve">кг</t>
  </si>
  <si>
    <t xml:space="preserve">ц</t>
  </si>
  <si>
    <t xml:space="preserve">голов</t>
  </si>
  <si>
    <t xml:space="preserve">тонн</t>
  </si>
  <si>
    <t xml:space="preserve">га</t>
  </si>
  <si>
    <t xml:space="preserve">ц/га</t>
  </si>
  <si>
    <t xml:space="preserve">Анучинский</t>
  </si>
  <si>
    <t xml:space="preserve">г. Артем</t>
  </si>
  <si>
    <t xml:space="preserve">Дальнегорский</t>
  </si>
  <si>
    <t xml:space="preserve">г.Дальнереченск</t>
  </si>
  <si>
    <t xml:space="preserve">Дальнереченский</t>
  </si>
  <si>
    <t xml:space="preserve">Кавалеровский</t>
  </si>
  <si>
    <t xml:space="preserve">Кировский</t>
  </si>
  <si>
    <t xml:space="preserve">Красноармейский</t>
  </si>
  <si>
    <t xml:space="preserve">Лазовский</t>
  </si>
  <si>
    <t xml:space="preserve">Лесозаводский</t>
  </si>
  <si>
    <t xml:space="preserve">Михайловский</t>
  </si>
  <si>
    <t xml:space="preserve">Надеждинский</t>
  </si>
  <si>
    <t xml:space="preserve">Октябрьский</t>
  </si>
  <si>
    <t xml:space="preserve">Ольгинский</t>
  </si>
  <si>
    <t xml:space="preserve">г. Партизанск</t>
  </si>
  <si>
    <t xml:space="preserve">Партизанский</t>
  </si>
  <si>
    <t xml:space="preserve"> </t>
  </si>
  <si>
    <t xml:space="preserve">Пограничный</t>
  </si>
  <si>
    <t xml:space="preserve">Пожарский</t>
  </si>
  <si>
    <t xml:space="preserve">Спасский</t>
  </si>
  <si>
    <t xml:space="preserve">Уссурийский</t>
  </si>
  <si>
    <t xml:space="preserve">Ханкайский</t>
  </si>
  <si>
    <t xml:space="preserve">Хасанский</t>
  </si>
  <si>
    <t xml:space="preserve">Хорольский</t>
  </si>
  <si>
    <t xml:space="preserve"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</si>
  <si>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</si>
  <si>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Чугуевский</t>
  </si>
  <si>
    <t xml:space="preserve">Шкотовский</t>
  </si>
  <si>
    <t xml:space="preserve">                                                                      </t>
  </si>
  <si>
    <t xml:space="preserve">Яковлевский</t>
  </si>
  <si>
    <t xml:space="preserve">г. Фокино</t>
  </si>
  <si>
    <t xml:space="preserve">Прочие районы</t>
  </si>
  <si>
    <t xml:space="preserve">                                                                                                     </t>
  </si>
  <si>
    <t xml:space="preserve">ВСЕГО:</t>
  </si>
  <si>
    <t xml:space="preserve">% выполнения к плану:</t>
  </si>
  <si>
    <t xml:space="preserve">Было на 21.09.2020</t>
  </si>
  <si>
    <t xml:space="preserve">Начальник отдела</t>
  </si>
  <si>
    <t xml:space="preserve">Калашникова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</si>
</sst>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0.0;[RED]0.0"/>
    <numFmt numFmtId="167" formatCode="0"/>
    <numFmt numFmtId="168" formatCode="#,##0.00"/>
    <numFmt numFmtId="169" formatCode="0.00"/>
    <numFmt numFmtId="170" formatCode="0;[RED]0"/>
    <numFmt numFmtId="171" formatCode="0.0%"/>
    <numFmt numFmtId="172" formatCode="DD/MM/YYYY"/>
  </numFmts>
  <fonts count="33">
    <font>
      <sz val="1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3"/>
      <name val="Times New Roman"/>
      <family val="1"/>
      <charset val="1"/>
    </font>
    <font>
      <sz val="13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0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0"/>
      <name val="Times New Roman"/>
      <family val="1"/>
      <charset val="1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2"/>
  <sheetViews>
    <sheetView showFormulas="false" showGridLines="true" showRowColHeaders="true" showZeros="true" rightToLeft="false" tabSelected="true" showOutlineSymbols="true" defaultGridColor="true" view="pageBreakPreview" topLeftCell="A1" colorId="64" zoomScale="78" zoomScaleNormal="77" zoomScalePageLayoutView="78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BJ9" activeCellId="0" sqref="BJ9"/>
    </sheetView>
  </sheetViews>
  <sheetFormatPr defaultColWidth="5.3046875" defaultRowHeight="12.8" zeroHeight="false" outlineLevelRow="0" outlineLevelCol="0"/>
  <cols>
    <col collapsed="false" customWidth="true" hidden="false" outlineLevel="0" max="1" min="1" style="1" width="24.64"/>
    <col collapsed="false" customWidth="true" hidden="false" outlineLevel="0" max="2" min="2" style="1" width="7.66"/>
    <col collapsed="false" customWidth="true" hidden="false" outlineLevel="0" max="3" min="3" style="2" width="7.83"/>
    <col collapsed="false" customWidth="true" hidden="false" outlineLevel="0" max="5" min="4" style="1" width="10.51"/>
    <col collapsed="false" customWidth="true" hidden="false" outlineLevel="0" max="6" min="6" style="1" width="17.83"/>
    <col collapsed="false" customWidth="true" hidden="false" outlineLevel="0" max="7" min="7" style="1" width="13.61"/>
    <col collapsed="false" customWidth="true" hidden="false" outlineLevel="0" max="8" min="8" style="1" width="14.33"/>
    <col collapsed="false" customWidth="true" hidden="false" outlineLevel="0" max="9" min="9" style="1" width="10.16"/>
    <col collapsed="false" customWidth="true" hidden="false" outlineLevel="0" max="10" min="10" style="1" width="10.66"/>
    <col collapsed="false" customWidth="true" hidden="false" outlineLevel="0" max="12" min="11" style="1" width="14"/>
    <col collapsed="false" customWidth="true" hidden="false" outlineLevel="0" max="13" min="13" style="1" width="12.5"/>
    <col collapsed="false" customWidth="true" hidden="false" outlineLevel="0" max="14" min="14" style="1" width="10.16"/>
    <col collapsed="false" customWidth="true" hidden="false" outlineLevel="0" max="15" min="15" style="1" width="10.66"/>
    <col collapsed="false" customWidth="true" hidden="false" outlineLevel="0" max="16" min="16" style="1" width="14"/>
    <col collapsed="false" customWidth="true" hidden="false" outlineLevel="0" max="17" min="17" style="1" width="11.82"/>
    <col collapsed="false" customWidth="true" hidden="false" outlineLevel="0" max="18" min="18" style="1" width="11.65"/>
    <col collapsed="false" customWidth="true" hidden="false" outlineLevel="0" max="19" min="19" style="1" width="13"/>
    <col collapsed="false" customWidth="true" hidden="false" outlineLevel="0" max="20" min="20" style="1" width="11.48"/>
    <col collapsed="false" customWidth="true" hidden="false" outlineLevel="0" max="21" min="21" style="1" width="11.82"/>
    <col collapsed="false" customWidth="true" hidden="true" outlineLevel="0" max="22" min="22" style="1" width="11.82"/>
    <col collapsed="false" customWidth="true" hidden="true" outlineLevel="0" max="23" min="23" style="1" width="11.65"/>
    <col collapsed="false" customWidth="true" hidden="true" outlineLevel="0" max="24" min="24" style="1" width="13"/>
    <col collapsed="false" customWidth="true" hidden="true" outlineLevel="0" max="25" min="25" style="1" width="11.48"/>
    <col collapsed="false" customWidth="true" hidden="true" outlineLevel="0" max="26" min="26" style="1" width="10.51"/>
    <col collapsed="false" customWidth="true" hidden="true" outlineLevel="0" max="27" min="27" style="1" width="11.82"/>
    <col collapsed="false" customWidth="true" hidden="true" outlineLevel="0" max="28" min="28" style="1" width="10.85"/>
    <col collapsed="false" customWidth="true" hidden="true" outlineLevel="0" max="30" min="29" style="1" width="12.67"/>
    <col collapsed="false" customWidth="true" hidden="true" outlineLevel="0" max="31" min="31" style="1" width="14.16"/>
    <col collapsed="false" customWidth="true" hidden="true" outlineLevel="0" max="35" min="32" style="1" width="12.67"/>
    <col collapsed="false" customWidth="true" hidden="false" outlineLevel="0" max="39" min="36" style="1" width="11.48"/>
    <col collapsed="false" customWidth="true" hidden="false" outlineLevel="0" max="43" min="40" style="1" width="10.66"/>
    <col collapsed="false" customWidth="true" hidden="false" outlineLevel="0" max="47" min="44" style="1" width="11.48"/>
    <col collapsed="false" customWidth="true" hidden="true" outlineLevel="0" max="48" min="48" style="1" width="12.83"/>
    <col collapsed="false" customWidth="true" hidden="true" outlineLevel="0" max="55" min="49" style="1" width="11.48"/>
    <col collapsed="false" customWidth="true" hidden="true" outlineLevel="0" max="56" min="56" style="1" width="11.99"/>
    <col collapsed="false" customWidth="true" hidden="true" outlineLevel="0" max="57" min="57" style="1" width="11.82"/>
    <col collapsed="false" customWidth="true" hidden="true" outlineLevel="0" max="58" min="58" style="1" width="13.33"/>
    <col collapsed="false" customWidth="true" hidden="true" outlineLevel="0" max="61" min="59" style="1" width="11.48"/>
    <col collapsed="false" customWidth="true" hidden="false" outlineLevel="0" max="62" min="62" style="1" width="12.83"/>
    <col collapsed="false" customWidth="true" hidden="true" outlineLevel="0" max="65" min="63" style="1" width="11.48"/>
    <col collapsed="false" customWidth="true" hidden="false" outlineLevel="0" max="66" min="66" style="1" width="11.48"/>
    <col collapsed="false" customWidth="true" hidden="true" outlineLevel="0" max="69" min="67" style="1" width="11.48"/>
    <col collapsed="false" customWidth="true" hidden="false" outlineLevel="0" max="70" min="70" style="1" width="13"/>
    <col collapsed="false" customWidth="true" hidden="false" outlineLevel="0" max="71" min="71" style="1" width="11.48"/>
    <col collapsed="false" customWidth="true" hidden="false" outlineLevel="0" max="72" min="72" style="1" width="13.41"/>
    <col collapsed="false" customWidth="true" hidden="false" outlineLevel="0" max="73" min="73" style="1" width="11.48"/>
    <col collapsed="false" customWidth="true" hidden="false" outlineLevel="0" max="74" min="74" style="1" width="13"/>
    <col collapsed="false" customWidth="true" hidden="false" outlineLevel="0" max="75" min="75" style="1" width="11.48"/>
    <col collapsed="false" customWidth="true" hidden="false" outlineLevel="0" max="76" min="76" style="1" width="13.41"/>
    <col collapsed="false" customWidth="true" hidden="false" outlineLevel="0" max="77" min="77" style="1" width="11.48"/>
    <col collapsed="false" customWidth="true" hidden="false" outlineLevel="0" max="78" min="78" style="1" width="13"/>
    <col collapsed="false" customWidth="true" hidden="false" outlineLevel="0" max="79" min="79" style="1" width="11.48"/>
    <col collapsed="false" customWidth="true" hidden="false" outlineLevel="0" max="80" min="80" style="1" width="13.41"/>
    <col collapsed="false" customWidth="true" hidden="true" outlineLevel="0" max="83" min="81" style="1" width="11.48"/>
    <col collapsed="false" customWidth="true" hidden="false" outlineLevel="0" max="85" min="84" style="1" width="11.48"/>
    <col collapsed="false" customWidth="true" hidden="true" outlineLevel="0" max="86" min="86" style="1" width="11.48"/>
    <col collapsed="false" customWidth="true" hidden="false" outlineLevel="0" max="87" min="87" style="1" width="18.44"/>
    <col collapsed="false" customWidth="true" hidden="false" outlineLevel="0" max="89" min="88" style="1" width="11.48"/>
    <col collapsed="false" customWidth="true" hidden="false" outlineLevel="0" max="280" min="90" style="1" width="9.33"/>
    <col collapsed="false" customWidth="true" hidden="false" outlineLevel="0" max="1024" min="994" style="0" width="12.83"/>
  </cols>
  <sheetData>
    <row r="1" customFormat="false" ht="26.1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</row>
    <row r="2" customFormat="false" ht="30.9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customFormat="false" ht="18.75" hidden="false" customHeight="true" outlineLevel="0" collapsed="false">
      <c r="A3" s="7" t="s">
        <v>2</v>
      </c>
      <c r="B3" s="8" t="s">
        <v>3</v>
      </c>
      <c r="C3" s="8"/>
      <c r="D3" s="8"/>
      <c r="E3" s="8"/>
      <c r="F3" s="8"/>
      <c r="G3" s="9" t="s">
        <v>4</v>
      </c>
      <c r="H3" s="9"/>
      <c r="I3" s="10" t="s">
        <v>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 t="s">
        <v>6</v>
      </c>
      <c r="V3" s="11" t="s">
        <v>7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 t="s">
        <v>8</v>
      </c>
      <c r="AK3" s="12"/>
      <c r="AL3" s="12"/>
      <c r="AM3" s="12"/>
      <c r="AN3" s="12" t="s">
        <v>9</v>
      </c>
      <c r="AO3" s="12"/>
      <c r="AP3" s="12"/>
      <c r="AQ3" s="12"/>
      <c r="AR3" s="12" t="s">
        <v>10</v>
      </c>
      <c r="AS3" s="12"/>
      <c r="AT3" s="12"/>
      <c r="AU3" s="12"/>
      <c r="AV3" s="12" t="s">
        <v>11</v>
      </c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 t="s">
        <v>12</v>
      </c>
      <c r="BK3" s="12"/>
      <c r="BL3" s="12"/>
      <c r="BM3" s="12"/>
      <c r="BN3" s="12"/>
      <c r="BO3" s="12"/>
      <c r="BP3" s="12"/>
      <c r="BQ3" s="12"/>
      <c r="BR3" s="12" t="s">
        <v>13</v>
      </c>
      <c r="BS3" s="12"/>
      <c r="BT3" s="12"/>
      <c r="BU3" s="12"/>
      <c r="BV3" s="12" t="s">
        <v>14</v>
      </c>
      <c r="BW3" s="12"/>
      <c r="BX3" s="12"/>
      <c r="BY3" s="12"/>
      <c r="BZ3" s="13" t="s">
        <v>15</v>
      </c>
      <c r="CA3" s="13"/>
      <c r="CB3" s="12" t="s">
        <v>16</v>
      </c>
      <c r="CC3" s="12"/>
      <c r="CD3" s="12"/>
      <c r="CE3" s="12"/>
      <c r="CF3" s="12" t="s">
        <v>17</v>
      </c>
      <c r="CG3" s="12"/>
      <c r="CH3" s="14" t="s">
        <v>18</v>
      </c>
      <c r="CI3" s="14"/>
      <c r="CJ3" s="15" t="s">
        <v>19</v>
      </c>
      <c r="CK3" s="15" t="s">
        <v>20</v>
      </c>
    </row>
    <row r="4" customFormat="false" ht="39.75" hidden="false" customHeight="true" outlineLevel="0" collapsed="false">
      <c r="A4" s="7"/>
      <c r="B4" s="16" t="s">
        <v>21</v>
      </c>
      <c r="C4" s="16"/>
      <c r="D4" s="17" t="s">
        <v>22</v>
      </c>
      <c r="E4" s="17" t="s">
        <v>23</v>
      </c>
      <c r="F4" s="17" t="s">
        <v>24</v>
      </c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3"/>
      <c r="CA4" s="13"/>
      <c r="CB4" s="12"/>
      <c r="CC4" s="12"/>
      <c r="CD4" s="12"/>
      <c r="CE4" s="12"/>
      <c r="CF4" s="12"/>
      <c r="CG4" s="12"/>
      <c r="CH4" s="14"/>
      <c r="CI4" s="14"/>
      <c r="CJ4" s="15"/>
      <c r="CK4" s="15"/>
    </row>
    <row r="5" customFormat="false" ht="28.5" hidden="false" customHeight="true" outlineLevel="0" collapsed="false">
      <c r="A5" s="7"/>
      <c r="B5" s="18" t="s">
        <v>25</v>
      </c>
      <c r="C5" s="18" t="s">
        <v>26</v>
      </c>
      <c r="D5" s="17"/>
      <c r="E5" s="17"/>
      <c r="F5" s="17"/>
      <c r="G5" s="17"/>
      <c r="H5" s="9"/>
      <c r="I5" s="10" t="s">
        <v>27</v>
      </c>
      <c r="J5" s="10"/>
      <c r="K5" s="10"/>
      <c r="L5" s="10"/>
      <c r="M5" s="10" t="s">
        <v>28</v>
      </c>
      <c r="N5" s="10"/>
      <c r="O5" s="10"/>
      <c r="P5" s="10"/>
      <c r="Q5" s="10" t="s">
        <v>29</v>
      </c>
      <c r="R5" s="10"/>
      <c r="S5" s="10"/>
      <c r="T5" s="10"/>
      <c r="U5" s="10"/>
      <c r="V5" s="19" t="s">
        <v>30</v>
      </c>
      <c r="W5" s="19"/>
      <c r="X5" s="19"/>
      <c r="Y5" s="19"/>
      <c r="Z5" s="19"/>
      <c r="AA5" s="20" t="s">
        <v>31</v>
      </c>
      <c r="AB5" s="20"/>
      <c r="AC5" s="20"/>
      <c r="AD5" s="20" t="s">
        <v>32</v>
      </c>
      <c r="AE5" s="20"/>
      <c r="AF5" s="20"/>
      <c r="AG5" s="20" t="s">
        <v>33</v>
      </c>
      <c r="AH5" s="20"/>
      <c r="AI5" s="20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 t="s">
        <v>34</v>
      </c>
      <c r="AW5" s="12"/>
      <c r="AX5" s="12" t="s">
        <v>35</v>
      </c>
      <c r="AY5" s="12"/>
      <c r="AZ5" s="12" t="s">
        <v>36</v>
      </c>
      <c r="BA5" s="12"/>
      <c r="BB5" s="12" t="s">
        <v>37</v>
      </c>
      <c r="BC5" s="12"/>
      <c r="BD5" s="12" t="s">
        <v>38</v>
      </c>
      <c r="BE5" s="12"/>
      <c r="BF5" s="12" t="s">
        <v>39</v>
      </c>
      <c r="BG5" s="12"/>
      <c r="BH5" s="12" t="s">
        <v>40</v>
      </c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3"/>
      <c r="CA5" s="13"/>
      <c r="CB5" s="12"/>
      <c r="CC5" s="12"/>
      <c r="CD5" s="12"/>
      <c r="CE5" s="12"/>
      <c r="CF5" s="12"/>
      <c r="CG5" s="12"/>
      <c r="CH5" s="14"/>
      <c r="CI5" s="14"/>
      <c r="CJ5" s="15"/>
      <c r="CK5" s="15"/>
    </row>
    <row r="6" customFormat="false" ht="40.5" hidden="false" customHeight="true" outlineLevel="0" collapsed="false">
      <c r="A6" s="7"/>
      <c r="B6" s="18"/>
      <c r="C6" s="18"/>
      <c r="D6" s="17"/>
      <c r="E6" s="17"/>
      <c r="F6" s="17"/>
      <c r="G6" s="17" t="n">
        <v>2020</v>
      </c>
      <c r="H6" s="17" t="n">
        <v>2021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41</v>
      </c>
      <c r="N6" s="10" t="s">
        <v>45</v>
      </c>
      <c r="O6" s="10"/>
      <c r="P6" s="10" t="s">
        <v>46</v>
      </c>
      <c r="Q6" s="10" t="s">
        <v>41</v>
      </c>
      <c r="R6" s="10" t="s">
        <v>45</v>
      </c>
      <c r="S6" s="10"/>
      <c r="T6" s="10" t="s">
        <v>46</v>
      </c>
      <c r="U6" s="10"/>
      <c r="V6" s="20" t="s">
        <v>41</v>
      </c>
      <c r="W6" s="20" t="s">
        <v>45</v>
      </c>
      <c r="X6" s="20" t="s">
        <v>47</v>
      </c>
      <c r="Y6" s="20" t="s">
        <v>48</v>
      </c>
      <c r="Z6" s="20" t="s">
        <v>49</v>
      </c>
      <c r="AA6" s="20" t="s">
        <v>45</v>
      </c>
      <c r="AB6" s="20" t="s">
        <v>47</v>
      </c>
      <c r="AC6" s="20" t="s">
        <v>49</v>
      </c>
      <c r="AD6" s="20" t="s">
        <v>45</v>
      </c>
      <c r="AE6" s="20" t="s">
        <v>47</v>
      </c>
      <c r="AF6" s="20" t="s">
        <v>49</v>
      </c>
      <c r="AG6" s="20" t="s">
        <v>45</v>
      </c>
      <c r="AH6" s="20" t="s">
        <v>47</v>
      </c>
      <c r="AI6" s="20" t="s">
        <v>49</v>
      </c>
      <c r="AJ6" s="21" t="s">
        <v>41</v>
      </c>
      <c r="AK6" s="21" t="s">
        <v>45</v>
      </c>
      <c r="AL6" s="21" t="s">
        <v>50</v>
      </c>
      <c r="AM6" s="21" t="s">
        <v>49</v>
      </c>
      <c r="AN6" s="21" t="s">
        <v>41</v>
      </c>
      <c r="AO6" s="21" t="s">
        <v>45</v>
      </c>
      <c r="AP6" s="21" t="s">
        <v>50</v>
      </c>
      <c r="AQ6" s="21" t="s">
        <v>49</v>
      </c>
      <c r="AR6" s="20" t="s">
        <v>41</v>
      </c>
      <c r="AS6" s="20" t="s">
        <v>45</v>
      </c>
      <c r="AT6" s="20" t="s">
        <v>50</v>
      </c>
      <c r="AU6" s="20" t="s">
        <v>49</v>
      </c>
      <c r="AV6" s="20" t="s">
        <v>45</v>
      </c>
      <c r="AW6" s="20" t="s">
        <v>50</v>
      </c>
      <c r="AX6" s="20" t="s">
        <v>45</v>
      </c>
      <c r="AY6" s="20" t="s">
        <v>50</v>
      </c>
      <c r="AZ6" s="20" t="s">
        <v>45</v>
      </c>
      <c r="BA6" s="20" t="s">
        <v>50</v>
      </c>
      <c r="BB6" s="20" t="s">
        <v>45</v>
      </c>
      <c r="BC6" s="20" t="s">
        <v>50</v>
      </c>
      <c r="BD6" s="20" t="s">
        <v>45</v>
      </c>
      <c r="BE6" s="20" t="s">
        <v>50</v>
      </c>
      <c r="BF6" s="20" t="s">
        <v>45</v>
      </c>
      <c r="BG6" s="20" t="s">
        <v>50</v>
      </c>
      <c r="BH6" s="20" t="s">
        <v>45</v>
      </c>
      <c r="BI6" s="20" t="s">
        <v>50</v>
      </c>
      <c r="BJ6" s="12" t="s">
        <v>51</v>
      </c>
      <c r="BK6" s="22" t="s">
        <v>52</v>
      </c>
      <c r="BL6" s="22" t="s">
        <v>53</v>
      </c>
      <c r="BM6" s="22" t="s">
        <v>54</v>
      </c>
      <c r="BN6" s="12" t="s">
        <v>51</v>
      </c>
      <c r="BO6" s="22" t="s">
        <v>52</v>
      </c>
      <c r="BP6" s="22" t="s">
        <v>53</v>
      </c>
      <c r="BQ6" s="22" t="s">
        <v>54</v>
      </c>
      <c r="BR6" s="23" t="s">
        <v>41</v>
      </c>
      <c r="BS6" s="20" t="s">
        <v>45</v>
      </c>
      <c r="BT6" s="20" t="s">
        <v>50</v>
      </c>
      <c r="BU6" s="20" t="s">
        <v>49</v>
      </c>
      <c r="BV6" s="20" t="s">
        <v>41</v>
      </c>
      <c r="BW6" s="20" t="s">
        <v>45</v>
      </c>
      <c r="BX6" s="20" t="s">
        <v>50</v>
      </c>
      <c r="BY6" s="20" t="s">
        <v>49</v>
      </c>
      <c r="BZ6" s="21" t="s">
        <v>41</v>
      </c>
      <c r="CA6" s="21" t="s">
        <v>55</v>
      </c>
      <c r="CB6" s="12" t="s">
        <v>51</v>
      </c>
      <c r="CC6" s="24" t="s">
        <v>31</v>
      </c>
      <c r="CD6" s="20" t="s">
        <v>56</v>
      </c>
      <c r="CE6" s="20" t="s">
        <v>33</v>
      </c>
      <c r="CF6" s="12"/>
      <c r="CG6" s="12"/>
      <c r="CH6" s="25" t="s">
        <v>41</v>
      </c>
      <c r="CI6" s="14" t="s">
        <v>55</v>
      </c>
      <c r="CJ6" s="15"/>
      <c r="CK6" s="15"/>
    </row>
    <row r="7" customFormat="false" ht="15.75" hidden="false" customHeight="true" outlineLevel="0" collapsed="false">
      <c r="A7" s="7"/>
      <c r="B7" s="18"/>
      <c r="C7" s="18"/>
      <c r="D7" s="17"/>
      <c r="E7" s="17"/>
      <c r="F7" s="17"/>
      <c r="G7" s="17"/>
      <c r="H7" s="1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  <c r="AK7" s="21"/>
      <c r="AL7" s="21"/>
      <c r="AM7" s="21"/>
      <c r="AN7" s="21"/>
      <c r="AO7" s="21"/>
      <c r="AP7" s="21"/>
      <c r="AQ7" s="21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12"/>
      <c r="BK7" s="22"/>
      <c r="BL7" s="22"/>
      <c r="BM7" s="22"/>
      <c r="BN7" s="22" t="s">
        <v>45</v>
      </c>
      <c r="BO7" s="22"/>
      <c r="BP7" s="22"/>
      <c r="BQ7" s="22"/>
      <c r="BR7" s="23"/>
      <c r="BS7" s="20"/>
      <c r="BT7" s="20"/>
      <c r="BU7" s="20"/>
      <c r="BV7" s="20"/>
      <c r="BW7" s="20"/>
      <c r="BX7" s="20"/>
      <c r="BY7" s="20"/>
      <c r="BZ7" s="21"/>
      <c r="CA7" s="21"/>
      <c r="CB7" s="12"/>
      <c r="CC7" s="24"/>
      <c r="CD7" s="24"/>
      <c r="CE7" s="20"/>
      <c r="CF7" s="12"/>
      <c r="CG7" s="12"/>
      <c r="CH7" s="25"/>
      <c r="CI7" s="14"/>
      <c r="CJ7" s="15"/>
      <c r="CK7" s="15"/>
    </row>
    <row r="8" customFormat="false" ht="21.75" hidden="false" customHeight="true" outlineLevel="0" collapsed="false">
      <c r="A8" s="7"/>
      <c r="B8" s="26"/>
      <c r="C8" s="27" t="s">
        <v>57</v>
      </c>
      <c r="D8" s="28" t="s">
        <v>58</v>
      </c>
      <c r="E8" s="28" t="s">
        <v>58</v>
      </c>
      <c r="F8" s="28" t="s">
        <v>58</v>
      </c>
      <c r="G8" s="7" t="s">
        <v>59</v>
      </c>
      <c r="H8" s="7" t="s">
        <v>59</v>
      </c>
      <c r="I8" s="29" t="s">
        <v>60</v>
      </c>
      <c r="J8" s="29" t="s">
        <v>61</v>
      </c>
      <c r="K8" s="29" t="s">
        <v>60</v>
      </c>
      <c r="L8" s="29" t="s">
        <v>60</v>
      </c>
      <c r="M8" s="29" t="s">
        <v>60</v>
      </c>
      <c r="N8" s="29" t="s">
        <v>61</v>
      </c>
      <c r="O8" s="29" t="s">
        <v>60</v>
      </c>
      <c r="P8" s="29" t="s">
        <v>60</v>
      </c>
      <c r="Q8" s="29" t="s">
        <v>60</v>
      </c>
      <c r="R8" s="29" t="s">
        <v>61</v>
      </c>
      <c r="S8" s="29" t="s">
        <v>60</v>
      </c>
      <c r="T8" s="29" t="s">
        <v>60</v>
      </c>
      <c r="U8" s="29" t="s">
        <v>60</v>
      </c>
      <c r="V8" s="30" t="s">
        <v>61</v>
      </c>
      <c r="W8" s="30" t="s">
        <v>61</v>
      </c>
      <c r="X8" s="30" t="s">
        <v>60</v>
      </c>
      <c r="Y8" s="30" t="s">
        <v>60</v>
      </c>
      <c r="Z8" s="30" t="s">
        <v>62</v>
      </c>
      <c r="AA8" s="30" t="s">
        <v>61</v>
      </c>
      <c r="AB8" s="30" t="s">
        <v>60</v>
      </c>
      <c r="AC8" s="30" t="s">
        <v>62</v>
      </c>
      <c r="AD8" s="30" t="s">
        <v>61</v>
      </c>
      <c r="AE8" s="30" t="s">
        <v>60</v>
      </c>
      <c r="AF8" s="30" t="s">
        <v>62</v>
      </c>
      <c r="AG8" s="30" t="s">
        <v>61</v>
      </c>
      <c r="AH8" s="30" t="s">
        <v>60</v>
      </c>
      <c r="AI8" s="30" t="s">
        <v>62</v>
      </c>
      <c r="AJ8" s="30" t="s">
        <v>61</v>
      </c>
      <c r="AK8" s="30" t="s">
        <v>61</v>
      </c>
      <c r="AL8" s="30" t="s">
        <v>60</v>
      </c>
      <c r="AM8" s="30" t="s">
        <v>62</v>
      </c>
      <c r="AN8" s="30" t="s">
        <v>61</v>
      </c>
      <c r="AO8" s="30" t="s">
        <v>61</v>
      </c>
      <c r="AP8" s="30" t="s">
        <v>60</v>
      </c>
      <c r="AQ8" s="30" t="s">
        <v>62</v>
      </c>
      <c r="AR8" s="30" t="s">
        <v>61</v>
      </c>
      <c r="AS8" s="30" t="s">
        <v>61</v>
      </c>
      <c r="AT8" s="30" t="s">
        <v>60</v>
      </c>
      <c r="AU8" s="30" t="s">
        <v>62</v>
      </c>
      <c r="AV8" s="30" t="s">
        <v>61</v>
      </c>
      <c r="AW8" s="30" t="s">
        <v>60</v>
      </c>
      <c r="AX8" s="30" t="s">
        <v>61</v>
      </c>
      <c r="AY8" s="30" t="s">
        <v>60</v>
      </c>
      <c r="AZ8" s="30" t="s">
        <v>61</v>
      </c>
      <c r="BA8" s="30" t="s">
        <v>60</v>
      </c>
      <c r="BB8" s="30" t="s">
        <v>61</v>
      </c>
      <c r="BC8" s="30" t="s">
        <v>60</v>
      </c>
      <c r="BD8" s="30" t="s">
        <v>61</v>
      </c>
      <c r="BE8" s="30" t="s">
        <v>60</v>
      </c>
      <c r="BF8" s="30" t="s">
        <v>61</v>
      </c>
      <c r="BG8" s="30" t="s">
        <v>60</v>
      </c>
      <c r="BH8" s="30" t="s">
        <v>61</v>
      </c>
      <c r="BI8" s="30" t="s">
        <v>60</v>
      </c>
      <c r="BJ8" s="30" t="s">
        <v>61</v>
      </c>
      <c r="BK8" s="30" t="s">
        <v>61</v>
      </c>
      <c r="BL8" s="30" t="s">
        <v>61</v>
      </c>
      <c r="BM8" s="30" t="s">
        <v>61</v>
      </c>
      <c r="BN8" s="31" t="s">
        <v>60</v>
      </c>
      <c r="BO8" s="31" t="s">
        <v>60</v>
      </c>
      <c r="BP8" s="31" t="s">
        <v>60</v>
      </c>
      <c r="BQ8" s="31" t="s">
        <v>60</v>
      </c>
      <c r="BR8" s="30" t="s">
        <v>61</v>
      </c>
      <c r="BS8" s="30" t="s">
        <v>61</v>
      </c>
      <c r="BT8" s="30" t="s">
        <v>60</v>
      </c>
      <c r="BU8" s="30" t="s">
        <v>62</v>
      </c>
      <c r="BV8" s="30" t="s">
        <v>61</v>
      </c>
      <c r="BW8" s="30" t="s">
        <v>61</v>
      </c>
      <c r="BX8" s="30" t="s">
        <v>60</v>
      </c>
      <c r="BY8" s="30" t="s">
        <v>62</v>
      </c>
      <c r="BZ8" s="30" t="s">
        <v>61</v>
      </c>
      <c r="CA8" s="30" t="s">
        <v>61</v>
      </c>
      <c r="CB8" s="30" t="s">
        <v>60</v>
      </c>
      <c r="CC8" s="30" t="s">
        <v>60</v>
      </c>
      <c r="CD8" s="30" t="s">
        <v>60</v>
      </c>
      <c r="CE8" s="30" t="s">
        <v>60</v>
      </c>
      <c r="CF8" s="30" t="s">
        <v>61</v>
      </c>
      <c r="CG8" s="30" t="s">
        <v>60</v>
      </c>
      <c r="CH8" s="31" t="s">
        <v>60</v>
      </c>
      <c r="CI8" s="31" t="s">
        <v>60</v>
      </c>
      <c r="CJ8" s="30" t="s">
        <v>61</v>
      </c>
      <c r="CK8" s="30" t="s">
        <v>61</v>
      </c>
    </row>
    <row r="9" s="39" customFormat="true" ht="22.35" hidden="false" customHeight="true" outlineLevel="0" collapsed="false">
      <c r="A9" s="32" t="s">
        <v>63</v>
      </c>
      <c r="B9" s="33"/>
      <c r="C9" s="33"/>
      <c r="D9" s="34"/>
      <c r="E9" s="34"/>
      <c r="F9" s="34"/>
      <c r="G9" s="35" t="n">
        <v>0</v>
      </c>
      <c r="H9" s="35"/>
      <c r="I9" s="36" t="n">
        <v>2831</v>
      </c>
      <c r="J9" s="36" t="n">
        <v>1212</v>
      </c>
      <c r="K9" s="36" t="n">
        <v>2945</v>
      </c>
      <c r="L9" s="36" t="n">
        <v>485</v>
      </c>
      <c r="M9" s="36"/>
      <c r="N9" s="36"/>
      <c r="O9" s="36"/>
      <c r="P9" s="36"/>
      <c r="Q9" s="36"/>
      <c r="R9" s="36"/>
      <c r="S9" s="36"/>
      <c r="T9" s="36"/>
      <c r="U9" s="36"/>
      <c r="V9" s="36" t="n">
        <v>1690</v>
      </c>
      <c r="W9" s="36" t="n">
        <f aca="false">AA9+AD9+AG9</f>
        <v>1690</v>
      </c>
      <c r="X9" s="36" t="n">
        <f aca="false">AB9+AE9+AH9</f>
        <v>4110</v>
      </c>
      <c r="Y9" s="36"/>
      <c r="Z9" s="36" t="n">
        <f aca="false">X9/W9*10</f>
        <v>24.3195266272189</v>
      </c>
      <c r="AA9" s="36" t="n">
        <v>602</v>
      </c>
      <c r="AB9" s="36" t="n">
        <v>1419</v>
      </c>
      <c r="AC9" s="36" t="n">
        <f aca="false">AB9/AA9*10</f>
        <v>23.5714285714286</v>
      </c>
      <c r="AD9" s="36" t="n">
        <v>383</v>
      </c>
      <c r="AE9" s="36" t="n">
        <v>926</v>
      </c>
      <c r="AF9" s="37" t="n">
        <f aca="false">AE9/AD9*10</f>
        <v>24.177545691906</v>
      </c>
      <c r="AG9" s="36" t="n">
        <v>705</v>
      </c>
      <c r="AH9" s="36" t="n">
        <v>1765</v>
      </c>
      <c r="AI9" s="36" t="n">
        <f aca="false">AH9/AG9*10</f>
        <v>25.0354609929078</v>
      </c>
      <c r="AJ9" s="36" t="n">
        <v>11</v>
      </c>
      <c r="AK9" s="36"/>
      <c r="AL9" s="36"/>
      <c r="AM9" s="36"/>
      <c r="AN9" s="36" t="n">
        <v>40</v>
      </c>
      <c r="AO9" s="36" t="n">
        <v>40</v>
      </c>
      <c r="AP9" s="36" t="n">
        <v>250</v>
      </c>
      <c r="AQ9" s="36" t="n">
        <f aca="false">AP9/AO9*10</f>
        <v>62.5</v>
      </c>
      <c r="AR9" s="36" t="n">
        <v>26</v>
      </c>
      <c r="AS9" s="36" t="n">
        <f aca="false">AV9+AX9+BH9+BF9+AZ9+BB9+BD9</f>
        <v>10</v>
      </c>
      <c r="AT9" s="36" t="n">
        <f aca="false">AW9+AY9+BA9+BC9+BE9+BG9+BI9</f>
        <v>70</v>
      </c>
      <c r="AU9" s="36" t="n">
        <f aca="false">AT9/AS9*10</f>
        <v>70</v>
      </c>
      <c r="AV9" s="36"/>
      <c r="AW9" s="36"/>
      <c r="AX9" s="36" t="n">
        <v>10</v>
      </c>
      <c r="AY9" s="36" t="n">
        <v>70</v>
      </c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8" t="n">
        <v>6110</v>
      </c>
      <c r="BS9" s="36"/>
      <c r="BT9" s="36"/>
      <c r="BU9" s="36"/>
      <c r="BV9" s="38" t="n">
        <v>16</v>
      </c>
      <c r="BW9" s="36"/>
      <c r="BX9" s="36"/>
      <c r="BY9" s="36"/>
      <c r="BZ9" s="36" t="n">
        <v>3131</v>
      </c>
      <c r="CA9" s="36" t="n">
        <v>3131</v>
      </c>
      <c r="CB9" s="36" t="n">
        <f aca="false">CC9+CD9+CE9</f>
        <v>1016</v>
      </c>
      <c r="CC9" s="36" t="n">
        <v>330</v>
      </c>
      <c r="CD9" s="36" t="n">
        <v>355.5</v>
      </c>
      <c r="CE9" s="36" t="n">
        <v>330.5</v>
      </c>
      <c r="CF9" s="36"/>
      <c r="CG9" s="36"/>
      <c r="CH9" s="36"/>
      <c r="CI9" s="36"/>
      <c r="CJ9" s="36" t="n">
        <v>1317</v>
      </c>
      <c r="CK9" s="36" t="n">
        <v>1473</v>
      </c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</row>
    <row r="10" s="39" customFormat="true" ht="18.75" hidden="false" customHeight="true" outlineLevel="0" collapsed="false">
      <c r="A10" s="41" t="s">
        <v>64</v>
      </c>
      <c r="B10" s="33" t="n">
        <v>14.2</v>
      </c>
      <c r="C10" s="33" t="n">
        <f aca="false">D10/H10*100</f>
        <v>15.9876543209877</v>
      </c>
      <c r="D10" s="34" t="n">
        <v>25.9</v>
      </c>
      <c r="E10" s="34" t="n">
        <v>24</v>
      </c>
      <c r="F10" s="34" t="n">
        <v>501.7</v>
      </c>
      <c r="G10" s="35" t="n">
        <v>162</v>
      </c>
      <c r="H10" s="35" t="n">
        <v>162</v>
      </c>
      <c r="I10" s="36" t="n">
        <v>560</v>
      </c>
      <c r="J10" s="36" t="n">
        <v>375</v>
      </c>
      <c r="K10" s="36" t="n">
        <v>577</v>
      </c>
      <c r="L10" s="36"/>
      <c r="M10" s="36" t="n">
        <v>1800</v>
      </c>
      <c r="N10" s="36" t="n">
        <v>200</v>
      </c>
      <c r="O10" s="36" t="n">
        <v>1181</v>
      </c>
      <c r="P10" s="36" t="n">
        <v>1146</v>
      </c>
      <c r="Q10" s="36"/>
      <c r="R10" s="36" t="n">
        <v>18</v>
      </c>
      <c r="S10" s="36" t="n">
        <v>200</v>
      </c>
      <c r="T10" s="36"/>
      <c r="U10" s="36"/>
      <c r="V10" s="36" t="n">
        <v>140</v>
      </c>
      <c r="W10" s="36" t="n">
        <f aca="false">AA10+AD10+AG10</f>
        <v>140</v>
      </c>
      <c r="X10" s="36" t="n">
        <f aca="false">AB10+AE10+AH10</f>
        <v>323</v>
      </c>
      <c r="Y10" s="36"/>
      <c r="Z10" s="36" t="n">
        <f aca="false">X10/W10*10</f>
        <v>23.0714285714286</v>
      </c>
      <c r="AA10" s="36"/>
      <c r="AB10" s="36"/>
      <c r="AC10" s="36"/>
      <c r="AD10" s="36" t="n">
        <v>80</v>
      </c>
      <c r="AE10" s="36" t="n">
        <v>182</v>
      </c>
      <c r="AF10" s="37" t="n">
        <f aca="false">AE10/AD10*10</f>
        <v>22.75</v>
      </c>
      <c r="AG10" s="36" t="n">
        <v>60</v>
      </c>
      <c r="AH10" s="36" t="n">
        <v>141</v>
      </c>
      <c r="AI10" s="36" t="n">
        <f aca="false">AH10/AG10*10</f>
        <v>23.5</v>
      </c>
      <c r="AJ10" s="36" t="n">
        <v>386</v>
      </c>
      <c r="AK10" s="36" t="n">
        <v>204</v>
      </c>
      <c r="AL10" s="36" t="n">
        <v>4595</v>
      </c>
      <c r="AM10" s="36" t="n">
        <f aca="false">AL10/AK10*10</f>
        <v>225.245098039216</v>
      </c>
      <c r="AN10" s="36"/>
      <c r="AO10" s="36"/>
      <c r="AP10" s="36"/>
      <c r="AQ10" s="36"/>
      <c r="AR10" s="36" t="n">
        <v>88</v>
      </c>
      <c r="AS10" s="36" t="n">
        <f aca="false">AV10+AX10+AZ10+BB10+BD10+BF10+BH10</f>
        <v>11</v>
      </c>
      <c r="AT10" s="36" t="n">
        <f aca="false">AW10+AY10+BA10+BC10+BE10+BG10+BI10</f>
        <v>234</v>
      </c>
      <c r="AU10" s="36" t="n">
        <f aca="false">AT10/AS10*10</f>
        <v>212.727272727273</v>
      </c>
      <c r="AV10" s="36"/>
      <c r="AW10" s="36"/>
      <c r="AX10" s="36" t="n">
        <v>5</v>
      </c>
      <c r="AY10" s="36" t="n">
        <v>89</v>
      </c>
      <c r="AZ10" s="36"/>
      <c r="BA10" s="36"/>
      <c r="BB10" s="36" t="n">
        <v>3</v>
      </c>
      <c r="BC10" s="36" t="n">
        <v>80</v>
      </c>
      <c r="BD10" s="36" t="n">
        <v>3</v>
      </c>
      <c r="BE10" s="36" t="n">
        <v>65</v>
      </c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42" t="n">
        <v>80</v>
      </c>
      <c r="BS10" s="36"/>
      <c r="BT10" s="36"/>
      <c r="BU10" s="36"/>
      <c r="BV10" s="42"/>
      <c r="BW10" s="36"/>
      <c r="BX10" s="36"/>
      <c r="BY10" s="36"/>
      <c r="BZ10" s="36" t="n">
        <v>700</v>
      </c>
      <c r="CA10" s="36" t="n">
        <v>160</v>
      </c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</row>
    <row r="11" s="50" customFormat="true" ht="18.75" hidden="false" customHeight="true" outlineLevel="0" collapsed="false">
      <c r="A11" s="43" t="s">
        <v>65</v>
      </c>
      <c r="B11" s="44"/>
      <c r="C11" s="45"/>
      <c r="D11" s="46"/>
      <c r="E11" s="46"/>
      <c r="F11" s="46"/>
      <c r="G11" s="47"/>
      <c r="H11" s="47"/>
      <c r="I11" s="37" t="n">
        <v>420</v>
      </c>
      <c r="J11" s="37" t="n">
        <v>455</v>
      </c>
      <c r="K11" s="37" t="n">
        <v>560</v>
      </c>
      <c r="L11" s="37"/>
      <c r="M11" s="37"/>
      <c r="N11" s="37"/>
      <c r="O11" s="37"/>
      <c r="P11" s="37"/>
      <c r="Q11" s="37" t="n">
        <v>2500</v>
      </c>
      <c r="R11" s="37" t="n">
        <v>60</v>
      </c>
      <c r="S11" s="37" t="n">
        <v>730</v>
      </c>
      <c r="T11" s="37"/>
      <c r="U11" s="37"/>
      <c r="V11" s="37" t="n">
        <v>195</v>
      </c>
      <c r="W11" s="36" t="n">
        <f aca="false">AA11+AD11+AG11</f>
        <v>240</v>
      </c>
      <c r="X11" s="37" t="n">
        <f aca="false">AE11+AH11+AB11</f>
        <v>345.2</v>
      </c>
      <c r="Y11" s="37"/>
      <c r="Z11" s="37" t="n">
        <f aca="false">X11/W11*10</f>
        <v>14.3833333333333</v>
      </c>
      <c r="AA11" s="37"/>
      <c r="AB11" s="37"/>
      <c r="AC11" s="37"/>
      <c r="AD11" s="37" t="n">
        <v>45</v>
      </c>
      <c r="AE11" s="37" t="n">
        <v>75.2</v>
      </c>
      <c r="AF11" s="37" t="n">
        <f aca="false">AE11/AD11*10</f>
        <v>16.7111111111111</v>
      </c>
      <c r="AG11" s="37" t="n">
        <v>195</v>
      </c>
      <c r="AH11" s="37" t="n">
        <v>270</v>
      </c>
      <c r="AI11" s="36" t="n">
        <f aca="false">AH11/AG11*10</f>
        <v>13.8461538461538</v>
      </c>
      <c r="AJ11" s="37"/>
      <c r="AK11" s="37"/>
      <c r="AL11" s="37"/>
      <c r="AM11" s="37"/>
      <c r="AN11" s="37"/>
      <c r="AO11" s="36"/>
      <c r="AP11" s="36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48" t="n">
        <v>100</v>
      </c>
      <c r="BS11" s="37"/>
      <c r="BT11" s="37"/>
      <c r="BU11" s="37"/>
      <c r="BV11" s="49"/>
      <c r="BW11" s="37"/>
      <c r="BX11" s="37"/>
      <c r="BY11" s="37"/>
      <c r="BZ11" s="37" t="n">
        <v>300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</row>
    <row r="12" s="52" customFormat="true" ht="18.75" hidden="false" customHeight="true" outlineLevel="0" collapsed="false">
      <c r="A12" s="32" t="s">
        <v>66</v>
      </c>
      <c r="B12" s="51"/>
      <c r="C12" s="33"/>
      <c r="D12" s="34"/>
      <c r="E12" s="34"/>
      <c r="F12" s="34"/>
      <c r="G12" s="35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 t="n">
        <v>625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</row>
    <row r="13" s="39" customFormat="true" ht="18" hidden="false" customHeight="true" outlineLevel="0" collapsed="false">
      <c r="A13" s="41" t="s">
        <v>67</v>
      </c>
      <c r="B13" s="33"/>
      <c r="C13" s="33"/>
      <c r="D13" s="34"/>
      <c r="E13" s="34"/>
      <c r="F13" s="34"/>
      <c r="G13" s="35"/>
      <c r="H13" s="35"/>
      <c r="I13" s="36" t="n">
        <v>230</v>
      </c>
      <c r="J13" s="36" t="n">
        <v>85</v>
      </c>
      <c r="K13" s="36" t="n">
        <v>272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 t="n">
        <v>385</v>
      </c>
      <c r="W13" s="36" t="n">
        <f aca="false">AA13+AD13+AG13</f>
        <v>385</v>
      </c>
      <c r="X13" s="36" t="n">
        <f aca="false">AB13+AE13+AH13</f>
        <v>458</v>
      </c>
      <c r="Y13" s="36"/>
      <c r="Z13" s="36" t="n">
        <f aca="false">X13/W13*10</f>
        <v>11.8961038961039</v>
      </c>
      <c r="AA13" s="36" t="n">
        <v>15</v>
      </c>
      <c r="AB13" s="36" t="n">
        <v>18</v>
      </c>
      <c r="AC13" s="36" t="n">
        <f aca="false">AB13/AA13*10</f>
        <v>12</v>
      </c>
      <c r="AD13" s="36" t="n">
        <v>40</v>
      </c>
      <c r="AE13" s="36" t="n">
        <v>20</v>
      </c>
      <c r="AF13" s="36" t="n">
        <f aca="false">AE13/AD13*10</f>
        <v>5</v>
      </c>
      <c r="AG13" s="36" t="n">
        <v>330</v>
      </c>
      <c r="AH13" s="36" t="n">
        <v>420</v>
      </c>
      <c r="AI13" s="36" t="n">
        <f aca="false">AH13/AG13*10</f>
        <v>12.7272727272727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 t="n">
        <v>15624</v>
      </c>
      <c r="BS13" s="36" t="n">
        <v>115</v>
      </c>
      <c r="BT13" s="36" t="n">
        <v>120</v>
      </c>
      <c r="BU13" s="36" t="n">
        <f aca="false">BT13/BS13*10</f>
        <v>10.4347826086957</v>
      </c>
      <c r="BV13" s="36"/>
      <c r="BW13" s="36"/>
      <c r="BX13" s="36"/>
      <c r="BY13" s="36"/>
      <c r="BZ13" s="36" t="n">
        <v>9000</v>
      </c>
      <c r="CA13" s="36" t="n">
        <v>1100</v>
      </c>
      <c r="CB13" s="36" t="n">
        <f aca="false">CC13+CD13+CE13</f>
        <v>65</v>
      </c>
      <c r="CC13" s="36"/>
      <c r="CD13" s="36" t="n">
        <v>8</v>
      </c>
      <c r="CE13" s="36" t="n">
        <v>57</v>
      </c>
      <c r="CF13" s="36" t="n">
        <v>24</v>
      </c>
      <c r="CG13" s="36" t="n">
        <v>24</v>
      </c>
      <c r="CH13" s="36"/>
      <c r="CI13" s="36"/>
      <c r="CJ13" s="36"/>
      <c r="CK13" s="36" t="n">
        <v>150</v>
      </c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</row>
    <row r="14" s="39" customFormat="true" ht="19.5" hidden="false" customHeight="true" outlineLevel="0" collapsed="false">
      <c r="A14" s="41" t="s">
        <v>68</v>
      </c>
      <c r="B14" s="33"/>
      <c r="C14" s="33"/>
      <c r="D14" s="34"/>
      <c r="E14" s="34"/>
      <c r="F14" s="34"/>
      <c r="G14" s="35"/>
      <c r="H14" s="35"/>
      <c r="I14" s="36" t="n">
        <v>1000</v>
      </c>
      <c r="J14" s="36" t="n">
        <v>645</v>
      </c>
      <c r="K14" s="36" t="n">
        <v>1385</v>
      </c>
      <c r="L14" s="36"/>
      <c r="M14" s="36"/>
      <c r="N14" s="36"/>
      <c r="O14" s="36"/>
      <c r="P14" s="36"/>
      <c r="Q14" s="36" t="n">
        <v>600</v>
      </c>
      <c r="R14" s="36"/>
      <c r="S14" s="36"/>
      <c r="T14" s="36"/>
      <c r="U14" s="36"/>
      <c r="V14" s="36" t="n">
        <v>294</v>
      </c>
      <c r="W14" s="36" t="n">
        <f aca="false">AA14+AD14+AG14</f>
        <v>114</v>
      </c>
      <c r="X14" s="36" t="n">
        <f aca="false">AB14+AE14+AH14</f>
        <v>107</v>
      </c>
      <c r="Y14" s="36"/>
      <c r="Z14" s="36" t="n">
        <f aca="false">X14/W14*10</f>
        <v>9.3859649122807</v>
      </c>
      <c r="AA14" s="36" t="n">
        <v>9</v>
      </c>
      <c r="AB14" s="36" t="n">
        <v>12</v>
      </c>
      <c r="AC14" s="36" t="n">
        <f aca="false">AB14/AA14*10</f>
        <v>13.3333333333333</v>
      </c>
      <c r="AD14" s="36" t="n">
        <v>70</v>
      </c>
      <c r="AE14" s="36" t="n">
        <v>50</v>
      </c>
      <c r="AF14" s="36" t="n">
        <f aca="false">AE14/AD14*10</f>
        <v>7.14285714285714</v>
      </c>
      <c r="AG14" s="36" t="n">
        <v>35</v>
      </c>
      <c r="AH14" s="36" t="n">
        <v>45</v>
      </c>
      <c r="AI14" s="36" t="n">
        <f aca="false">AH14/AG14*10</f>
        <v>12.8571428571429</v>
      </c>
      <c r="AJ14" s="36" t="n">
        <v>35</v>
      </c>
      <c r="AK14" s="36"/>
      <c r="AL14" s="36"/>
      <c r="AM14" s="36"/>
      <c r="AN14" s="36"/>
      <c r="AO14" s="36"/>
      <c r="AP14" s="36"/>
      <c r="AQ14" s="36"/>
      <c r="AR14" s="36" t="n">
        <v>15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8" t="n">
        <v>40</v>
      </c>
      <c r="BS14" s="36"/>
      <c r="BT14" s="36"/>
      <c r="BU14" s="36"/>
      <c r="BV14" s="38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</row>
    <row r="15" s="39" customFormat="true" ht="22.35" hidden="false" customHeight="true" outlineLevel="0" collapsed="false">
      <c r="A15" s="53" t="s">
        <v>69</v>
      </c>
      <c r="B15" s="33" t="n">
        <v>7.7</v>
      </c>
      <c r="C15" s="33" t="n">
        <f aca="false">D15/H15*100</f>
        <v>6.15426997245179</v>
      </c>
      <c r="D15" s="34" t="n">
        <v>22.34</v>
      </c>
      <c r="E15" s="34" t="n">
        <v>20.21</v>
      </c>
      <c r="F15" s="34" t="n">
        <v>428.44</v>
      </c>
      <c r="G15" s="35" t="n">
        <v>548</v>
      </c>
      <c r="H15" s="35" t="n">
        <v>363</v>
      </c>
      <c r="I15" s="36" t="n">
        <v>2020</v>
      </c>
      <c r="J15" s="36" t="n">
        <v>174</v>
      </c>
      <c r="K15" s="36" t="n">
        <v>2214</v>
      </c>
      <c r="L15" s="36"/>
      <c r="M15" s="36" t="n">
        <v>2250</v>
      </c>
      <c r="N15" s="36" t="n">
        <v>183</v>
      </c>
      <c r="O15" s="36" t="n">
        <v>2168</v>
      </c>
      <c r="P15" s="36"/>
      <c r="Q15" s="36" t="n">
        <v>20</v>
      </c>
      <c r="R15" s="36"/>
      <c r="S15" s="36"/>
      <c r="T15" s="36"/>
      <c r="U15" s="36"/>
      <c r="V15" s="36" t="n">
        <v>2887</v>
      </c>
      <c r="W15" s="36" t="n">
        <f aca="false">AA15+AD15+AG15</f>
        <v>2938</v>
      </c>
      <c r="X15" s="36" t="n">
        <f aca="false">AB15+AE15+AH15</f>
        <v>6397</v>
      </c>
      <c r="Y15" s="36"/>
      <c r="Z15" s="36" t="n">
        <f aca="false">X15/W15*10</f>
        <v>21.7733151803948</v>
      </c>
      <c r="AA15" s="36" t="n">
        <v>662</v>
      </c>
      <c r="AB15" s="36" t="n">
        <v>1809</v>
      </c>
      <c r="AC15" s="36" t="n">
        <f aca="false">AB15/AA15*10</f>
        <v>27.3262839879154</v>
      </c>
      <c r="AD15" s="36" t="n">
        <v>1065</v>
      </c>
      <c r="AE15" s="36" t="n">
        <v>2635</v>
      </c>
      <c r="AF15" s="36" t="n">
        <f aca="false">AE15/AD15*10</f>
        <v>24.7417840375587</v>
      </c>
      <c r="AG15" s="36" t="n">
        <v>1211</v>
      </c>
      <c r="AH15" s="36" t="n">
        <v>1953</v>
      </c>
      <c r="AI15" s="36" t="n">
        <f aca="false">AH15/AG15*10</f>
        <v>16.1271676300578</v>
      </c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8" t="n">
        <v>15187</v>
      </c>
      <c r="BS15" s="36"/>
      <c r="BT15" s="36"/>
      <c r="BU15" s="36"/>
      <c r="BV15" s="38"/>
      <c r="BW15" s="36"/>
      <c r="BX15" s="36"/>
      <c r="BY15" s="36"/>
      <c r="BZ15" s="36" t="n">
        <v>8000</v>
      </c>
      <c r="CA15" s="36" t="n">
        <v>2630</v>
      </c>
      <c r="CB15" s="36" t="n">
        <f aca="false">CC15+CD15+CE15</f>
        <v>294</v>
      </c>
      <c r="CC15" s="36" t="n">
        <v>50</v>
      </c>
      <c r="CD15" s="36" t="n">
        <v>20</v>
      </c>
      <c r="CE15" s="36" t="n">
        <v>224</v>
      </c>
      <c r="CF15" s="36"/>
      <c r="CG15" s="36"/>
      <c r="CH15" s="36"/>
      <c r="CI15" s="36"/>
      <c r="CJ15" s="36"/>
      <c r="CK15" s="36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</row>
    <row r="16" s="39" customFormat="true" ht="19.5" hidden="false" customHeight="true" outlineLevel="0" collapsed="false">
      <c r="A16" s="41" t="s">
        <v>70</v>
      </c>
      <c r="B16" s="33"/>
      <c r="C16" s="33"/>
      <c r="D16" s="34"/>
      <c r="E16" s="34"/>
      <c r="F16" s="34"/>
      <c r="G16" s="35"/>
      <c r="H16" s="35"/>
      <c r="I16" s="36" t="n">
        <v>1000</v>
      </c>
      <c r="J16" s="36" t="n">
        <v>400</v>
      </c>
      <c r="K16" s="36" t="n">
        <v>1000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 t="n">
        <v>808</v>
      </c>
      <c r="W16" s="36" t="n">
        <f aca="false">AA16+AD16+AG16</f>
        <v>803</v>
      </c>
      <c r="X16" s="36" t="n">
        <f aca="false">AB16+AE16+AH16</f>
        <v>1565</v>
      </c>
      <c r="Y16" s="36"/>
      <c r="Z16" s="36" t="n">
        <f aca="false">X16/W16*10</f>
        <v>19.4894146948941</v>
      </c>
      <c r="AA16" s="36" t="n">
        <v>336</v>
      </c>
      <c r="AB16" s="36" t="n">
        <v>632</v>
      </c>
      <c r="AC16" s="36" t="n">
        <f aca="false">AB16/AA16*10</f>
        <v>18.8095238095238</v>
      </c>
      <c r="AD16" s="36" t="n">
        <v>48</v>
      </c>
      <c r="AE16" s="36" t="n">
        <v>85</v>
      </c>
      <c r="AF16" s="36" t="n">
        <f aca="false">AE16/AD16*10</f>
        <v>17.7083333333333</v>
      </c>
      <c r="AG16" s="36" t="n">
        <v>419</v>
      </c>
      <c r="AH16" s="36" t="n">
        <v>848</v>
      </c>
      <c r="AI16" s="36" t="n">
        <f aca="false">AH16/AG16*10</f>
        <v>20.2386634844869</v>
      </c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8" t="n">
        <v>6449</v>
      </c>
      <c r="BS16" s="36" t="n">
        <v>115</v>
      </c>
      <c r="BT16" s="36" t="n">
        <v>205</v>
      </c>
      <c r="BU16" s="36" t="n">
        <f aca="false">BT16/BS16*10</f>
        <v>17.8260869565217</v>
      </c>
      <c r="BV16" s="38"/>
      <c r="BW16" s="36"/>
      <c r="BX16" s="36"/>
      <c r="BY16" s="36"/>
      <c r="BZ16" s="36" t="n">
        <v>802</v>
      </c>
      <c r="CA16" s="36" t="n">
        <v>802</v>
      </c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</row>
    <row r="17" s="39" customFormat="true" ht="22.35" hidden="false" customHeight="true" outlineLevel="0" collapsed="false">
      <c r="A17" s="53" t="s">
        <v>71</v>
      </c>
      <c r="B17" s="33"/>
      <c r="C17" s="33"/>
      <c r="D17" s="34"/>
      <c r="E17" s="34"/>
      <c r="F17" s="34"/>
      <c r="G17" s="35"/>
      <c r="H17" s="35"/>
      <c r="I17" s="36" t="n">
        <v>680</v>
      </c>
      <c r="J17" s="36" t="n">
        <v>290</v>
      </c>
      <c r="K17" s="36" t="n">
        <v>370</v>
      </c>
      <c r="L17" s="36"/>
      <c r="M17" s="36"/>
      <c r="N17" s="36" t="n">
        <v>60</v>
      </c>
      <c r="O17" s="36" t="n">
        <v>300</v>
      </c>
      <c r="P17" s="36"/>
      <c r="Q17" s="36"/>
      <c r="R17" s="36"/>
      <c r="S17" s="36"/>
      <c r="T17" s="36"/>
      <c r="U17" s="36"/>
      <c r="V17" s="36" t="n">
        <v>150</v>
      </c>
      <c r="W17" s="36" t="n">
        <f aca="false">AA17+AD17+AG17</f>
        <v>73</v>
      </c>
      <c r="X17" s="36" t="n">
        <f aca="false">AB17+AE17+AH17</f>
        <v>121</v>
      </c>
      <c r="Y17" s="36"/>
      <c r="Z17" s="36" t="n">
        <f aca="false">X17/W17*10</f>
        <v>16.5753424657534</v>
      </c>
      <c r="AA17" s="36" t="n">
        <v>20</v>
      </c>
      <c r="AB17" s="36" t="n">
        <v>60</v>
      </c>
      <c r="AC17" s="36" t="n">
        <f aca="false">AB17/AA17*10</f>
        <v>30</v>
      </c>
      <c r="AD17" s="36"/>
      <c r="AE17" s="36"/>
      <c r="AF17" s="36"/>
      <c r="AG17" s="36" t="n">
        <v>53</v>
      </c>
      <c r="AH17" s="36" t="n">
        <v>61</v>
      </c>
      <c r="AI17" s="36" t="n">
        <f aca="false">AH17/AG17*10</f>
        <v>11.5094339622642</v>
      </c>
      <c r="AJ17" s="36"/>
      <c r="AK17" s="36"/>
      <c r="AL17" s="36"/>
      <c r="AM17" s="36"/>
      <c r="AN17" s="36"/>
      <c r="AO17" s="36"/>
      <c r="AP17" s="36"/>
      <c r="AQ17" s="36"/>
      <c r="AR17" s="36" t="n">
        <v>21.62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8" t="n">
        <v>220</v>
      </c>
      <c r="BS17" s="36"/>
      <c r="BT17" s="36"/>
      <c r="BU17" s="36"/>
      <c r="BV17" s="42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</row>
    <row r="18" s="54" customFormat="true" ht="20.25" hidden="false" customHeight="true" outlineLevel="0" collapsed="false">
      <c r="A18" s="41" t="s">
        <v>72</v>
      </c>
      <c r="B18" s="33"/>
      <c r="C18" s="33"/>
      <c r="D18" s="34"/>
      <c r="E18" s="34"/>
      <c r="F18" s="34"/>
      <c r="G18" s="35"/>
      <c r="H18" s="35"/>
      <c r="I18" s="36" t="n">
        <v>500</v>
      </c>
      <c r="J18" s="36" t="n">
        <v>340</v>
      </c>
      <c r="K18" s="36" t="n">
        <v>700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n">
        <v>1686</v>
      </c>
      <c r="W18" s="36" t="n">
        <f aca="false">AA18+AD18+AG18</f>
        <v>1656</v>
      </c>
      <c r="X18" s="36" t="n">
        <f aca="false">AB18+AE18+AH18</f>
        <v>3567</v>
      </c>
      <c r="Y18" s="36"/>
      <c r="Z18" s="36" t="n">
        <f aca="false">X18/W18*10</f>
        <v>21.5398550724638</v>
      </c>
      <c r="AA18" s="36" t="n">
        <v>720</v>
      </c>
      <c r="AB18" s="36" t="n">
        <v>1402</v>
      </c>
      <c r="AC18" s="36" t="n">
        <f aca="false">AB18/AA18*10</f>
        <v>19.4722222222222</v>
      </c>
      <c r="AD18" s="36" t="n">
        <v>30</v>
      </c>
      <c r="AE18" s="36" t="n">
        <v>68</v>
      </c>
      <c r="AF18" s="37" t="n">
        <f aca="false">AE18/AD18*10</f>
        <v>22.6666666666667</v>
      </c>
      <c r="AG18" s="36" t="n">
        <v>906</v>
      </c>
      <c r="AH18" s="36" t="n">
        <v>2097</v>
      </c>
      <c r="AI18" s="36" t="n">
        <f aca="false">AH18/AG18*10</f>
        <v>23.1456953642384</v>
      </c>
      <c r="AJ18" s="36" t="n">
        <v>310</v>
      </c>
      <c r="AK18" s="36" t="n">
        <v>235</v>
      </c>
      <c r="AL18" s="36" t="n">
        <v>4715</v>
      </c>
      <c r="AM18" s="36" t="n">
        <f aca="false">AL18/AK18*10</f>
        <v>200.63829787234</v>
      </c>
      <c r="AN18" s="36"/>
      <c r="AO18" s="36"/>
      <c r="AP18" s="36"/>
      <c r="AQ18" s="36"/>
      <c r="AR18" s="36" t="n">
        <v>87</v>
      </c>
      <c r="AS18" s="36" t="n">
        <f aca="false">AV18+AX18+AZ18+BB18+BD18+BF18+BH18</f>
        <v>11.8</v>
      </c>
      <c r="AT18" s="36" t="n">
        <f aca="false">AW18+AY18+BA18+BC18+BE18+BG18+BI18</f>
        <v>367</v>
      </c>
      <c r="AU18" s="36" t="n">
        <f aca="false">AT18/AS18*10</f>
        <v>311.016949152542</v>
      </c>
      <c r="AV18" s="36"/>
      <c r="AW18" s="36"/>
      <c r="AX18" s="36"/>
      <c r="AY18" s="36"/>
      <c r="AZ18" s="36"/>
      <c r="BA18" s="36"/>
      <c r="BB18" s="36" t="n">
        <v>2.8</v>
      </c>
      <c r="BC18" s="36" t="n">
        <v>58</v>
      </c>
      <c r="BD18" s="36" t="n">
        <v>4</v>
      </c>
      <c r="BE18" s="36" t="n">
        <v>84</v>
      </c>
      <c r="BF18" s="36" t="n">
        <v>5</v>
      </c>
      <c r="BG18" s="36" t="n">
        <v>225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8" t="n">
        <v>17087</v>
      </c>
      <c r="BS18" s="36"/>
      <c r="BT18" s="36"/>
      <c r="BU18" s="36"/>
      <c r="BV18" s="38" t="n">
        <v>30</v>
      </c>
      <c r="BW18" s="36"/>
      <c r="BX18" s="36"/>
      <c r="BY18" s="36"/>
      <c r="BZ18" s="36" t="n">
        <v>6500</v>
      </c>
      <c r="CA18" s="36" t="n">
        <v>1435</v>
      </c>
      <c r="CB18" s="36" t="n">
        <f aca="false">CC18+CD18+CE18</f>
        <v>493</v>
      </c>
      <c r="CC18" s="36" t="n">
        <v>204</v>
      </c>
      <c r="CD18" s="36" t="n">
        <v>14</v>
      </c>
      <c r="CE18" s="36" t="n">
        <v>275</v>
      </c>
      <c r="CF18" s="36"/>
      <c r="CG18" s="36"/>
      <c r="CH18" s="36"/>
      <c r="CI18" s="36"/>
      <c r="CJ18" s="36"/>
      <c r="CK18" s="36" t="n">
        <v>400</v>
      </c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</row>
    <row r="19" s="39" customFormat="true" ht="18.75" hidden="false" customHeight="true" outlineLevel="0" collapsed="false">
      <c r="A19" s="41" t="s">
        <v>73</v>
      </c>
      <c r="B19" s="33"/>
      <c r="C19" s="33"/>
      <c r="D19" s="34"/>
      <c r="E19" s="34"/>
      <c r="F19" s="34"/>
      <c r="G19" s="35"/>
      <c r="H19" s="35"/>
      <c r="I19" s="55" t="n">
        <v>3430</v>
      </c>
      <c r="J19" s="55" t="n">
        <v>2241</v>
      </c>
      <c r="K19" s="55" t="n">
        <v>4542</v>
      </c>
      <c r="L19" s="55" t="n">
        <v>457</v>
      </c>
      <c r="M19" s="55" t="n">
        <v>2800</v>
      </c>
      <c r="N19" s="55" t="n">
        <v>420</v>
      </c>
      <c r="O19" s="55" t="n">
        <v>3384</v>
      </c>
      <c r="P19" s="55" t="n">
        <v>1084</v>
      </c>
      <c r="Q19" s="55"/>
      <c r="R19" s="55"/>
      <c r="S19" s="55"/>
      <c r="T19" s="55"/>
      <c r="U19" s="55"/>
      <c r="V19" s="55" t="n">
        <v>2321</v>
      </c>
      <c r="W19" s="36" t="n">
        <f aca="false">AA19+AD19+AG19</f>
        <v>2321</v>
      </c>
      <c r="X19" s="36" t="n">
        <f aca="false">AB19+AE19+AH19</f>
        <v>6685</v>
      </c>
      <c r="Y19" s="55"/>
      <c r="Z19" s="36" t="n">
        <f aca="false">X19/W19*10</f>
        <v>28.8022404136148</v>
      </c>
      <c r="AA19" s="55" t="n">
        <v>271</v>
      </c>
      <c r="AB19" s="55" t="n">
        <v>682</v>
      </c>
      <c r="AC19" s="56" t="n">
        <f aca="false">AB19/AA19*10</f>
        <v>25.1660516605166</v>
      </c>
      <c r="AD19" s="55" t="n">
        <v>557</v>
      </c>
      <c r="AE19" s="55" t="n">
        <v>2013</v>
      </c>
      <c r="AF19" s="37" t="n">
        <f aca="false">AE19/AD19*10</f>
        <v>36.1400359066427</v>
      </c>
      <c r="AG19" s="55" t="n">
        <v>1493</v>
      </c>
      <c r="AH19" s="55" t="n">
        <v>3990</v>
      </c>
      <c r="AI19" s="56" t="n">
        <f aca="false">AH19/AG19*10</f>
        <v>26.7247153382451</v>
      </c>
      <c r="AJ19" s="36"/>
      <c r="AK19" s="36"/>
      <c r="AL19" s="36"/>
      <c r="AM19" s="36"/>
      <c r="AN19" s="36"/>
      <c r="AO19" s="57"/>
      <c r="AP19" s="57"/>
      <c r="AQ19" s="57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8" t="n">
        <v>36690.1</v>
      </c>
      <c r="BS19" s="36" t="n">
        <v>529</v>
      </c>
      <c r="BT19" s="36" t="n">
        <v>771</v>
      </c>
      <c r="BU19" s="36" t="n">
        <f aca="false">BT19/BS19*10</f>
        <v>14.5746691871456</v>
      </c>
      <c r="BV19" s="38" t="n">
        <v>42</v>
      </c>
      <c r="BW19" s="36"/>
      <c r="BX19" s="36"/>
      <c r="BY19" s="36"/>
      <c r="BZ19" s="36" t="n">
        <v>20000</v>
      </c>
      <c r="CA19" s="36" t="n">
        <v>1665</v>
      </c>
      <c r="CB19" s="36" t="n">
        <f aca="false">CC19+CD19+CE19</f>
        <v>1407</v>
      </c>
      <c r="CC19" s="36" t="n">
        <v>150</v>
      </c>
      <c r="CD19" s="36" t="n">
        <v>505</v>
      </c>
      <c r="CE19" s="36" t="n">
        <v>752</v>
      </c>
      <c r="CF19" s="36"/>
      <c r="CG19" s="36"/>
      <c r="CH19" s="36"/>
      <c r="CI19" s="36"/>
      <c r="CJ19" s="55" t="n">
        <v>200.5</v>
      </c>
      <c r="CK19" s="55" t="n">
        <v>104.4</v>
      </c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</row>
    <row r="20" s="39" customFormat="true" ht="18.75" hidden="false" customHeight="true" outlineLevel="0" collapsed="false">
      <c r="A20" s="41" t="s">
        <v>74</v>
      </c>
      <c r="B20" s="33" t="n">
        <v>2.2</v>
      </c>
      <c r="C20" s="33"/>
      <c r="D20" s="34"/>
      <c r="E20" s="34"/>
      <c r="F20" s="34"/>
      <c r="G20" s="35" t="n">
        <v>21</v>
      </c>
      <c r="H20" s="35"/>
      <c r="I20" s="36" t="n">
        <v>3441</v>
      </c>
      <c r="J20" s="36" t="n">
        <v>1871.5</v>
      </c>
      <c r="K20" s="36" t="n">
        <v>3198</v>
      </c>
      <c r="L20" s="36" t="n">
        <v>1255</v>
      </c>
      <c r="M20" s="36"/>
      <c r="N20" s="36"/>
      <c r="O20" s="36"/>
      <c r="P20" s="36"/>
      <c r="Q20" s="36"/>
      <c r="R20" s="36"/>
      <c r="S20" s="36" t="n">
        <v>15</v>
      </c>
      <c r="T20" s="36"/>
      <c r="U20" s="36"/>
      <c r="V20" s="36" t="n">
        <v>200</v>
      </c>
      <c r="W20" s="36" t="n">
        <f aca="false">AA20+AD20+AG20</f>
        <v>200</v>
      </c>
      <c r="X20" s="36" t="n">
        <f aca="false">AB20+AE20+AH20</f>
        <v>380</v>
      </c>
      <c r="Y20" s="36"/>
      <c r="Z20" s="36" t="n">
        <f aca="false">X20/W20*10</f>
        <v>19</v>
      </c>
      <c r="AA20" s="36"/>
      <c r="AB20" s="36"/>
      <c r="AC20" s="36"/>
      <c r="AD20" s="36"/>
      <c r="AE20" s="36"/>
      <c r="AF20" s="36"/>
      <c r="AG20" s="36" t="n">
        <v>200</v>
      </c>
      <c r="AH20" s="36" t="n">
        <v>380</v>
      </c>
      <c r="AI20" s="56" t="n">
        <f aca="false">AH20/AG20*10</f>
        <v>19</v>
      </c>
      <c r="AJ20" s="36" t="n">
        <v>62</v>
      </c>
      <c r="AK20" s="36" t="n">
        <v>43.5</v>
      </c>
      <c r="AL20" s="36" t="n">
        <v>697</v>
      </c>
      <c r="AM20" s="36" t="n">
        <f aca="false">AL20/AK20*10</f>
        <v>160.229885057471</v>
      </c>
      <c r="AN20" s="36" t="n">
        <v>15</v>
      </c>
      <c r="AO20" s="36" t="n">
        <v>12</v>
      </c>
      <c r="AP20" s="36" t="n">
        <v>144</v>
      </c>
      <c r="AQ20" s="36" t="n">
        <f aca="false">AP20/AO20*10</f>
        <v>120</v>
      </c>
      <c r="AR20" s="36" t="n">
        <v>120</v>
      </c>
      <c r="AS20" s="36" t="n">
        <f aca="false">AV20+AX20+AZ20+BB20+BD20+BF20+BH20</f>
        <v>106</v>
      </c>
      <c r="AT20" s="36" t="n">
        <f aca="false">AW20+AY20+BA20+BC20+BE20+BG20+BI20</f>
        <v>1172</v>
      </c>
      <c r="AU20" s="36" t="n">
        <f aca="false">AT20/AS20*10</f>
        <v>110.566037735849</v>
      </c>
      <c r="AV20" s="36" t="n">
        <v>13</v>
      </c>
      <c r="AW20" s="36" t="n">
        <v>225</v>
      </c>
      <c r="AX20" s="36" t="n">
        <v>13</v>
      </c>
      <c r="AY20" s="36" t="n">
        <v>94.1</v>
      </c>
      <c r="AZ20" s="36" t="n">
        <v>4.2</v>
      </c>
      <c r="BA20" s="36" t="n">
        <v>50.3</v>
      </c>
      <c r="BB20" s="36" t="n">
        <v>11.5</v>
      </c>
      <c r="BC20" s="36" t="n">
        <v>158</v>
      </c>
      <c r="BD20" s="36" t="n">
        <v>18.5</v>
      </c>
      <c r="BE20" s="36" t="n">
        <v>304</v>
      </c>
      <c r="BF20" s="36" t="n">
        <v>20.3</v>
      </c>
      <c r="BG20" s="36" t="n">
        <v>201</v>
      </c>
      <c r="BH20" s="36" t="n">
        <v>25.5</v>
      </c>
      <c r="BI20" s="36" t="n">
        <v>139.6</v>
      </c>
      <c r="BJ20" s="36"/>
      <c r="BK20" s="36"/>
      <c r="BL20" s="36"/>
      <c r="BM20" s="36"/>
      <c r="BN20" s="36"/>
      <c r="BO20" s="36"/>
      <c r="BP20" s="36"/>
      <c r="BQ20" s="36"/>
      <c r="BR20" s="38" t="n">
        <v>202</v>
      </c>
      <c r="BS20" s="36"/>
      <c r="BT20" s="36"/>
      <c r="BU20" s="36"/>
      <c r="BV20" s="42"/>
      <c r="BW20" s="36"/>
      <c r="BX20" s="36"/>
      <c r="BY20" s="36"/>
      <c r="BZ20" s="36"/>
      <c r="CA20" s="36"/>
      <c r="CB20" s="36"/>
      <c r="CC20" s="36"/>
      <c r="CD20" s="36"/>
      <c r="CE20" s="36"/>
      <c r="CF20" s="36" t="n">
        <v>94</v>
      </c>
      <c r="CG20" s="36" t="n">
        <v>1554</v>
      </c>
      <c r="CH20" s="36"/>
      <c r="CI20" s="36"/>
      <c r="CJ20" s="36"/>
      <c r="CK20" s="36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</row>
    <row r="21" s="39" customFormat="true" ht="18.75" hidden="false" customHeight="true" outlineLevel="0" collapsed="false">
      <c r="A21" s="41" t="s">
        <v>75</v>
      </c>
      <c r="B21" s="33" t="n">
        <v>36.1</v>
      </c>
      <c r="C21" s="33" t="n">
        <f aca="false">D21/H21*100</f>
        <v>27.7647058823529</v>
      </c>
      <c r="D21" s="34" t="n">
        <v>23.6</v>
      </c>
      <c r="E21" s="34"/>
      <c r="F21" s="34" t="n">
        <v>534.9</v>
      </c>
      <c r="G21" s="35" t="n">
        <v>0</v>
      </c>
      <c r="H21" s="35" t="n">
        <v>85</v>
      </c>
      <c r="I21" s="36" t="n">
        <v>1905</v>
      </c>
      <c r="J21" s="36" t="n">
        <v>1058</v>
      </c>
      <c r="K21" s="36" t="n">
        <v>2295</v>
      </c>
      <c r="L21" s="36"/>
      <c r="M21" s="36" t="n">
        <v>4040</v>
      </c>
      <c r="N21" s="36" t="n">
        <v>489</v>
      </c>
      <c r="O21" s="36" t="n">
        <v>4322</v>
      </c>
      <c r="P21" s="36"/>
      <c r="Q21" s="36" t="n">
        <v>6000</v>
      </c>
      <c r="R21" s="36" t="n">
        <v>300</v>
      </c>
      <c r="S21" s="36" t="n">
        <v>6000</v>
      </c>
      <c r="T21" s="36"/>
      <c r="U21" s="36"/>
      <c r="V21" s="36" t="n">
        <v>1949</v>
      </c>
      <c r="W21" s="36" t="n">
        <f aca="false">AA21+AD21+AG21</f>
        <v>2053.4</v>
      </c>
      <c r="X21" s="36" t="n">
        <f aca="false">AB21+AE21+AH21</f>
        <v>3938.1</v>
      </c>
      <c r="Y21" s="36"/>
      <c r="Z21" s="36" t="n">
        <f aca="false">X21/W21*10</f>
        <v>19.1784357650726</v>
      </c>
      <c r="AA21" s="36" t="n">
        <v>694.5</v>
      </c>
      <c r="AB21" s="36" t="n">
        <v>1114</v>
      </c>
      <c r="AC21" s="36" t="n">
        <f aca="false">AB21/AA21*10</f>
        <v>16.040316774658</v>
      </c>
      <c r="AD21" s="36" t="n">
        <v>365.9</v>
      </c>
      <c r="AE21" s="36" t="n">
        <v>812.7</v>
      </c>
      <c r="AF21" s="36" t="n">
        <f aca="false">AE21/AD21*10</f>
        <v>22.2109866083629</v>
      </c>
      <c r="AG21" s="36" t="n">
        <v>993</v>
      </c>
      <c r="AH21" s="36" t="n">
        <v>2011.4</v>
      </c>
      <c r="AI21" s="36" t="n">
        <f aca="false">AH21/AG21*10</f>
        <v>20.2557905337362</v>
      </c>
      <c r="AJ21" s="36" t="n">
        <v>861</v>
      </c>
      <c r="AK21" s="36" t="n">
        <v>360</v>
      </c>
      <c r="AL21" s="36" t="n">
        <v>6970.3</v>
      </c>
      <c r="AM21" s="36" t="n">
        <f aca="false">AL21/AK21*10</f>
        <v>193.619444444444</v>
      </c>
      <c r="AN21" s="36" t="n">
        <v>10</v>
      </c>
      <c r="AO21" s="36" t="n">
        <v>10.5</v>
      </c>
      <c r="AP21" s="36" t="n">
        <v>346.7</v>
      </c>
      <c r="AQ21" s="36" t="n">
        <f aca="false">AP21/AO21*10</f>
        <v>330.190476190476</v>
      </c>
      <c r="AR21" s="36" t="n">
        <v>450</v>
      </c>
      <c r="AS21" s="36" t="n">
        <f aca="false">AV21+AX21+AZ21+BB21+BD21+BF21+BH21</f>
        <v>211.7</v>
      </c>
      <c r="AT21" s="36" t="n">
        <f aca="false">AW21+AY21+BA21+BC21+BE21+BG21+BI21</f>
        <v>6593.3</v>
      </c>
      <c r="AU21" s="36" t="n">
        <f aca="false">AT21/AS21*10</f>
        <v>311.44544166273</v>
      </c>
      <c r="AV21" s="36" t="n">
        <v>49.5</v>
      </c>
      <c r="AW21" s="36" t="n">
        <v>1174.2</v>
      </c>
      <c r="AX21" s="36" t="n">
        <v>10</v>
      </c>
      <c r="AY21" s="36" t="n">
        <v>371.8</v>
      </c>
      <c r="AZ21" s="36" t="n">
        <v>5.8</v>
      </c>
      <c r="BA21" s="36" t="n">
        <v>313.8</v>
      </c>
      <c r="BB21" s="36" t="n">
        <v>53.3</v>
      </c>
      <c r="BC21" s="36" t="n">
        <v>1703.8</v>
      </c>
      <c r="BD21" s="36" t="n">
        <v>28.3</v>
      </c>
      <c r="BE21" s="36" t="n">
        <v>936.4</v>
      </c>
      <c r="BF21" s="36" t="n">
        <v>55.7</v>
      </c>
      <c r="BG21" s="36" t="n">
        <v>1840</v>
      </c>
      <c r="BH21" s="36" t="n">
        <v>9.1</v>
      </c>
      <c r="BI21" s="36" t="n">
        <v>253.3</v>
      </c>
      <c r="BJ21" s="36" t="n">
        <f aca="false">BK21+BL21+BM21</f>
        <v>63.15</v>
      </c>
      <c r="BK21" s="36" t="n">
        <v>28</v>
      </c>
      <c r="BL21" s="36" t="n">
        <v>26.15</v>
      </c>
      <c r="BM21" s="36" t="n">
        <v>9</v>
      </c>
      <c r="BN21" s="36" t="n">
        <f aca="false">BO21+BP21+BQ21</f>
        <v>1666</v>
      </c>
      <c r="BO21" s="36" t="n">
        <v>858.5</v>
      </c>
      <c r="BP21" s="36" t="n">
        <v>625.2</v>
      </c>
      <c r="BQ21" s="36" t="n">
        <v>182.3</v>
      </c>
      <c r="BR21" s="38" t="n">
        <v>25391</v>
      </c>
      <c r="BS21" s="36"/>
      <c r="BT21" s="36"/>
      <c r="BU21" s="36"/>
      <c r="BV21" s="42"/>
      <c r="BW21" s="36"/>
      <c r="BX21" s="36"/>
      <c r="BY21" s="36"/>
      <c r="BZ21" s="36" t="n">
        <v>5575</v>
      </c>
      <c r="CA21" s="36" t="n">
        <v>2970</v>
      </c>
      <c r="CB21" s="36" t="n">
        <f aca="false">CC21+CD21+CE21</f>
        <v>920.5</v>
      </c>
      <c r="CC21" s="36" t="n">
        <v>235</v>
      </c>
      <c r="CD21" s="36" t="n">
        <v>89.5</v>
      </c>
      <c r="CE21" s="36" t="n">
        <v>596</v>
      </c>
      <c r="CF21" s="36" t="n">
        <v>968</v>
      </c>
      <c r="CG21" s="36" t="n">
        <v>732</v>
      </c>
      <c r="CH21" s="36"/>
      <c r="CI21" s="36"/>
      <c r="CJ21" s="36"/>
      <c r="CK21" s="36" t="n">
        <v>492.7</v>
      </c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</row>
    <row r="22" s="39" customFormat="true" ht="18.75" hidden="false" customHeight="true" outlineLevel="0" collapsed="false">
      <c r="A22" s="41" t="s">
        <v>76</v>
      </c>
      <c r="B22" s="33" t="n">
        <v>14.8</v>
      </c>
      <c r="C22" s="33" t="n">
        <f aca="false">D22/H22*100</f>
        <v>18.5365853658537</v>
      </c>
      <c r="D22" s="34" t="n">
        <v>76</v>
      </c>
      <c r="E22" s="34" t="n">
        <v>74.1</v>
      </c>
      <c r="F22" s="34" t="n">
        <v>1412</v>
      </c>
      <c r="G22" s="35" t="n">
        <v>410</v>
      </c>
      <c r="H22" s="35" t="n">
        <v>410</v>
      </c>
      <c r="I22" s="36" t="n">
        <v>800</v>
      </c>
      <c r="J22" s="36" t="n">
        <v>902</v>
      </c>
      <c r="K22" s="36" t="n">
        <v>1310</v>
      </c>
      <c r="L22" s="36"/>
      <c r="M22" s="36" t="n">
        <v>4600</v>
      </c>
      <c r="N22" s="36" t="n">
        <v>702</v>
      </c>
      <c r="O22" s="36" t="n">
        <v>3250</v>
      </c>
      <c r="P22" s="36" t="n">
        <v>105</v>
      </c>
      <c r="Q22" s="36" t="n">
        <v>5500</v>
      </c>
      <c r="R22" s="36" t="n">
        <v>314</v>
      </c>
      <c r="S22" s="36" t="n">
        <v>3000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42"/>
      <c r="BS22" s="36"/>
      <c r="BT22" s="36"/>
      <c r="BU22" s="36"/>
      <c r="BV22" s="42"/>
      <c r="BW22" s="36"/>
      <c r="BX22" s="36"/>
      <c r="BY22" s="36"/>
      <c r="BZ22" s="36"/>
      <c r="CA22" s="36"/>
      <c r="CB22" s="36"/>
      <c r="CC22" s="36"/>
      <c r="CD22" s="36"/>
      <c r="CE22" s="36"/>
      <c r="CF22" s="36" t="n">
        <v>19</v>
      </c>
      <c r="CG22" s="36" t="n">
        <v>4363</v>
      </c>
      <c r="CH22" s="36"/>
      <c r="CI22" s="36"/>
      <c r="CJ22" s="36"/>
      <c r="CK22" s="36"/>
      <c r="ALF22" s="40"/>
      <c r="ALG22" s="40"/>
      <c r="ALH22" s="40"/>
      <c r="ALI22" s="40"/>
      <c r="ALJ22" s="40"/>
      <c r="ALK22" s="40"/>
      <c r="ALL22" s="40"/>
      <c r="ALM22" s="40"/>
      <c r="ALN22" s="40"/>
      <c r="ALO22" s="40"/>
      <c r="ALP22" s="40"/>
      <c r="ALQ22" s="40"/>
      <c r="ALR22" s="40"/>
      <c r="ALS22" s="40"/>
      <c r="ALT22" s="40"/>
      <c r="ALU22" s="40"/>
      <c r="ALV22" s="40"/>
      <c r="ALW22" s="40"/>
      <c r="ALX22" s="40"/>
      <c r="ALY22" s="40"/>
      <c r="ALZ22" s="40"/>
      <c r="AMA22" s="40"/>
      <c r="AMB22" s="40"/>
      <c r="AMC22" s="40"/>
      <c r="AMD22" s="40"/>
      <c r="AME22" s="40"/>
      <c r="AMF22" s="40"/>
      <c r="AMG22" s="40"/>
      <c r="AMH22" s="40"/>
      <c r="AMI22" s="40"/>
      <c r="AMJ22" s="40"/>
    </row>
    <row r="23" s="59" customFormat="true" ht="18" hidden="false" customHeight="true" outlineLevel="0" collapsed="false">
      <c r="A23" s="41" t="s">
        <v>77</v>
      </c>
      <c r="B23" s="33" t="n">
        <v>11.9</v>
      </c>
      <c r="C23" s="33" t="n">
        <f aca="false">D23/H23*100</f>
        <v>12.8310502283105</v>
      </c>
      <c r="D23" s="34" t="n">
        <v>28.1</v>
      </c>
      <c r="E23" s="34" t="n">
        <v>25.1</v>
      </c>
      <c r="F23" s="34" t="n">
        <v>574.2</v>
      </c>
      <c r="G23" s="35" t="n">
        <v>206</v>
      </c>
      <c r="H23" s="35" t="n">
        <v>219</v>
      </c>
      <c r="I23" s="58" t="n">
        <v>500</v>
      </c>
      <c r="J23" s="58" t="n">
        <v>167</v>
      </c>
      <c r="K23" s="58" t="n">
        <v>503</v>
      </c>
      <c r="L23" s="58"/>
      <c r="M23" s="58"/>
      <c r="N23" s="58"/>
      <c r="O23" s="58"/>
      <c r="P23" s="58"/>
      <c r="Q23" s="58" t="n">
        <v>2000</v>
      </c>
      <c r="R23" s="58" t="n">
        <v>87.5</v>
      </c>
      <c r="S23" s="58" t="n">
        <v>1225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 t="n">
        <v>35</v>
      </c>
      <c r="AK23" s="58"/>
      <c r="AL23" s="58"/>
      <c r="AM23" s="58"/>
      <c r="AN23" s="58" t="n">
        <v>6.5</v>
      </c>
      <c r="AO23" s="36"/>
      <c r="AP23" s="36"/>
      <c r="AQ23" s="36"/>
      <c r="AR23" s="58" t="n">
        <v>7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42"/>
      <c r="BS23" s="58"/>
      <c r="BT23" s="58"/>
      <c r="BU23" s="58"/>
      <c r="BV23" s="42"/>
      <c r="BW23" s="58"/>
      <c r="BX23" s="58"/>
      <c r="BY23" s="58"/>
      <c r="BZ23" s="58"/>
      <c r="CA23" s="58"/>
      <c r="CB23" s="58"/>
      <c r="CC23" s="58"/>
      <c r="CD23" s="58"/>
      <c r="CE23" s="58"/>
      <c r="CF23" s="58" t="n">
        <v>100</v>
      </c>
      <c r="CG23" s="58" t="n">
        <v>500</v>
      </c>
      <c r="CH23" s="58"/>
      <c r="CI23" s="58"/>
      <c r="CJ23" s="58"/>
      <c r="CK23" s="58"/>
      <c r="ALF23" s="40"/>
      <c r="ALG23" s="40"/>
      <c r="ALH23" s="40"/>
      <c r="ALI23" s="40"/>
      <c r="ALJ23" s="40"/>
      <c r="ALK23" s="40"/>
      <c r="ALL23" s="40"/>
      <c r="ALM23" s="40"/>
      <c r="ALN23" s="40"/>
      <c r="ALO23" s="40"/>
      <c r="ALP23" s="40"/>
      <c r="ALQ23" s="40"/>
      <c r="ALR23" s="40"/>
      <c r="ALS23" s="40"/>
      <c r="ALT23" s="40"/>
      <c r="ALU23" s="40"/>
      <c r="ALV23" s="40"/>
      <c r="ALW23" s="40"/>
      <c r="ALX23" s="40"/>
      <c r="ALY23" s="40"/>
      <c r="ALZ23" s="40"/>
      <c r="AMA23" s="40"/>
      <c r="AMB23" s="40"/>
      <c r="AMC23" s="40"/>
      <c r="AMD23" s="40"/>
      <c r="AME23" s="40"/>
      <c r="AMF23" s="40"/>
      <c r="AMG23" s="40"/>
      <c r="AMH23" s="40"/>
      <c r="AMI23" s="40"/>
      <c r="AMJ23" s="40"/>
    </row>
    <row r="24" s="39" customFormat="true" ht="19.5" hidden="false" customHeight="true" outlineLevel="0" collapsed="false">
      <c r="A24" s="41" t="s">
        <v>78</v>
      </c>
      <c r="B24" s="33" t="n">
        <v>20.4</v>
      </c>
      <c r="C24" s="33" t="n">
        <f aca="false">D24/H24*100</f>
        <v>19.63</v>
      </c>
      <c r="D24" s="34" t="n">
        <v>58.89</v>
      </c>
      <c r="E24" s="34" t="n">
        <v>57.94</v>
      </c>
      <c r="F24" s="34" t="n">
        <v>1150.3</v>
      </c>
      <c r="G24" s="35" t="n">
        <v>300</v>
      </c>
      <c r="H24" s="35" t="n">
        <v>300</v>
      </c>
      <c r="I24" s="36" t="n">
        <v>1000</v>
      </c>
      <c r="J24" s="36" t="n">
        <v>636</v>
      </c>
      <c r="K24" s="36" t="n">
        <v>2045</v>
      </c>
      <c r="L24" s="36" t="s">
        <v>79</v>
      </c>
      <c r="M24" s="36"/>
      <c r="N24" s="36"/>
      <c r="O24" s="36"/>
      <c r="P24" s="36"/>
      <c r="Q24" s="36"/>
      <c r="R24" s="36" t="n">
        <v>241</v>
      </c>
      <c r="S24" s="36" t="n">
        <v>5239</v>
      </c>
      <c r="T24" s="36"/>
      <c r="U24" s="36" t="n">
        <v>240</v>
      </c>
      <c r="V24" s="36" t="n">
        <v>825</v>
      </c>
      <c r="W24" s="36" t="n">
        <f aca="false">AA24+AD24+AG24</f>
        <v>809.7</v>
      </c>
      <c r="X24" s="36" t="n">
        <f aca="false">AE24+AB24+AH24</f>
        <v>2271.5</v>
      </c>
      <c r="Y24" s="36"/>
      <c r="Z24" s="36" t="n">
        <f aca="false">X24/W24*10</f>
        <v>28.053600098802</v>
      </c>
      <c r="AA24" s="36" t="n">
        <v>201</v>
      </c>
      <c r="AB24" s="36" t="n">
        <v>618.5</v>
      </c>
      <c r="AC24" s="36" t="n">
        <f aca="false">AB24/AA24*10</f>
        <v>30.771144278607</v>
      </c>
      <c r="AD24" s="36" t="n">
        <v>341</v>
      </c>
      <c r="AE24" s="36" t="n">
        <v>807</v>
      </c>
      <c r="AF24" s="36" t="n">
        <f aca="false">AE24/AD24*10</f>
        <v>23.6656891495601</v>
      </c>
      <c r="AG24" s="36" t="n">
        <v>267.7</v>
      </c>
      <c r="AH24" s="36" t="n">
        <v>846</v>
      </c>
      <c r="AI24" s="36" t="n">
        <f aca="false">AH24/AG24*10</f>
        <v>31.602540156892</v>
      </c>
      <c r="AJ24" s="36" t="n">
        <v>563</v>
      </c>
      <c r="AK24" s="36" t="n">
        <v>353.7</v>
      </c>
      <c r="AL24" s="36" t="n">
        <v>6337</v>
      </c>
      <c r="AM24" s="36" t="n">
        <f aca="false">AL24/AK24*10</f>
        <v>179.163132598247</v>
      </c>
      <c r="AN24" s="36" t="n">
        <v>25</v>
      </c>
      <c r="AO24" s="36" t="n">
        <v>12</v>
      </c>
      <c r="AP24" s="36" t="n">
        <v>155</v>
      </c>
      <c r="AQ24" s="36" t="n">
        <f aca="false">AP24/AO24*10</f>
        <v>129.166666666667</v>
      </c>
      <c r="AR24" s="36" t="n">
        <v>383</v>
      </c>
      <c r="AS24" s="36" t="n">
        <f aca="false">AV24+AX24+AZ24+BB24+BD24+BF24+BH24</f>
        <v>131.7</v>
      </c>
      <c r="AT24" s="36" t="n">
        <f aca="false">AW24+AY24+BA24+BC24+BE24+BG24+BI24</f>
        <v>1182</v>
      </c>
      <c r="AU24" s="36" t="n">
        <f aca="false">AT24/AS24*10</f>
        <v>89.749430523918</v>
      </c>
      <c r="AV24" s="36" t="n">
        <v>4</v>
      </c>
      <c r="AW24" s="36" t="n">
        <v>60</v>
      </c>
      <c r="AX24" s="36" t="n">
        <v>49.8</v>
      </c>
      <c r="AY24" s="36" t="n">
        <v>381.4</v>
      </c>
      <c r="AZ24" s="36" t="n">
        <v>25.2</v>
      </c>
      <c r="BA24" s="36" t="n">
        <v>270.6</v>
      </c>
      <c r="BB24" s="36" t="n">
        <v>6</v>
      </c>
      <c r="BC24" s="36" t="n">
        <v>94</v>
      </c>
      <c r="BD24" s="36" t="n">
        <v>3.5</v>
      </c>
      <c r="BE24" s="36" t="n">
        <v>73</v>
      </c>
      <c r="BF24" s="36" t="n">
        <v>8.5</v>
      </c>
      <c r="BG24" s="36" t="n">
        <v>99</v>
      </c>
      <c r="BH24" s="36" t="n">
        <v>34.7</v>
      </c>
      <c r="BI24" s="36" t="n">
        <v>204</v>
      </c>
      <c r="BJ24" s="36"/>
      <c r="BK24" s="36"/>
      <c r="BL24" s="36"/>
      <c r="BM24" s="36"/>
      <c r="BN24" s="36"/>
      <c r="BO24" s="36"/>
      <c r="BP24" s="36"/>
      <c r="BQ24" s="36"/>
      <c r="BR24" s="38" t="n">
        <v>1056</v>
      </c>
      <c r="BS24" s="36"/>
      <c r="BT24" s="36"/>
      <c r="BU24" s="36"/>
      <c r="BV24" s="38"/>
      <c r="BW24" s="36"/>
      <c r="BX24" s="36"/>
      <c r="BY24" s="36"/>
      <c r="BZ24" s="36" t="n">
        <v>950</v>
      </c>
      <c r="CA24" s="36"/>
      <c r="CB24" s="36" t="n">
        <v>105</v>
      </c>
      <c r="CC24" s="36"/>
      <c r="CD24" s="36"/>
      <c r="CE24" s="36"/>
      <c r="CF24" s="36" t="n">
        <v>3</v>
      </c>
      <c r="CG24" s="36" t="n">
        <v>1200</v>
      </c>
      <c r="CH24" s="36"/>
      <c r="CI24" s="36"/>
      <c r="CJ24" s="36"/>
      <c r="CK24" s="36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</row>
    <row r="25" s="54" customFormat="true" ht="18.75" hidden="false" customHeight="true" outlineLevel="0" collapsed="false">
      <c r="A25" s="41" t="s">
        <v>80</v>
      </c>
      <c r="B25" s="33"/>
      <c r="C25" s="33"/>
      <c r="D25" s="34"/>
      <c r="E25" s="34"/>
      <c r="F25" s="34"/>
      <c r="G25" s="35"/>
      <c r="H25" s="35"/>
      <c r="I25" s="36" t="n">
        <v>320</v>
      </c>
      <c r="J25" s="36" t="n">
        <v>300</v>
      </c>
      <c r="K25" s="36" t="n">
        <v>330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 t="n">
        <v>312</v>
      </c>
      <c r="W25" s="36" t="n">
        <f aca="false">AA25+AD25+AG25</f>
        <v>312</v>
      </c>
      <c r="X25" s="36" t="n">
        <f aca="false">AE25+AB25+AH25</f>
        <v>465</v>
      </c>
      <c r="Y25" s="36"/>
      <c r="Z25" s="36" t="n">
        <f aca="false">X25/W25*10</f>
        <v>14.9038461538462</v>
      </c>
      <c r="AA25" s="36" t="n">
        <v>80</v>
      </c>
      <c r="AB25" s="36" t="n">
        <v>122</v>
      </c>
      <c r="AC25" s="36" t="n">
        <f aca="false">AB25/AA25*10</f>
        <v>15.25</v>
      </c>
      <c r="AD25" s="36" t="n">
        <v>51</v>
      </c>
      <c r="AE25" s="36" t="n">
        <v>51</v>
      </c>
      <c r="AF25" s="36" t="n">
        <f aca="false">AE25/AD25*10</f>
        <v>10</v>
      </c>
      <c r="AG25" s="36" t="n">
        <v>181</v>
      </c>
      <c r="AH25" s="36" t="n">
        <v>292</v>
      </c>
      <c r="AI25" s="36" t="n">
        <f aca="false">AH25/AG25*10</f>
        <v>16.1325966850829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8" t="n">
        <v>17710.37</v>
      </c>
      <c r="BS25" s="36"/>
      <c r="BT25" s="36"/>
      <c r="BU25" s="36"/>
      <c r="BV25" s="38"/>
      <c r="BW25" s="36"/>
      <c r="BX25" s="36"/>
      <c r="BY25" s="36"/>
      <c r="BZ25" s="36" t="n">
        <v>10500</v>
      </c>
      <c r="CA25" s="36" t="n">
        <v>20</v>
      </c>
      <c r="CB25" s="36" t="n">
        <v>105</v>
      </c>
      <c r="CC25" s="36" t="n">
        <v>23</v>
      </c>
      <c r="CD25" s="36" t="n">
        <v>17</v>
      </c>
      <c r="CE25" s="36" t="n">
        <v>34</v>
      </c>
      <c r="CF25" s="36"/>
      <c r="CG25" s="36"/>
      <c r="CH25" s="36"/>
      <c r="CI25" s="36"/>
      <c r="CJ25" s="36" t="n">
        <v>1375.1</v>
      </c>
      <c r="CK25" s="36"/>
      <c r="ALF25" s="40"/>
      <c r="ALG25" s="40"/>
      <c r="ALH25" s="40"/>
      <c r="ALI25" s="40"/>
      <c r="ALJ25" s="40"/>
      <c r="ALK25" s="40"/>
      <c r="ALL25" s="40"/>
      <c r="ALM25" s="40"/>
      <c r="ALN25" s="40"/>
      <c r="ALO25" s="40"/>
      <c r="ALP25" s="40"/>
      <c r="ALQ25" s="40"/>
      <c r="ALR25" s="40"/>
      <c r="ALS25" s="40"/>
      <c r="ALT25" s="40"/>
      <c r="ALU25" s="40"/>
      <c r="ALV25" s="40"/>
      <c r="ALW25" s="40"/>
      <c r="ALX25" s="40"/>
      <c r="ALY25" s="40"/>
      <c r="ALZ25" s="40"/>
      <c r="AMA25" s="40"/>
      <c r="AMB25" s="40"/>
      <c r="AMC25" s="40"/>
      <c r="AMD25" s="40"/>
      <c r="AME25" s="40"/>
      <c r="AMF25" s="40"/>
      <c r="AMG25" s="40"/>
      <c r="AMH25" s="40"/>
      <c r="AMI25" s="40"/>
      <c r="AMJ25" s="40"/>
    </row>
    <row r="26" s="39" customFormat="true" ht="18.75" hidden="false" customHeight="true" outlineLevel="0" collapsed="false">
      <c r="A26" s="41" t="s">
        <v>81</v>
      </c>
      <c r="B26" s="33"/>
      <c r="C26" s="33"/>
      <c r="D26" s="34"/>
      <c r="E26" s="34"/>
      <c r="F26" s="34"/>
      <c r="G26" s="35"/>
      <c r="H26" s="35"/>
      <c r="I26" s="36" t="n">
        <v>380</v>
      </c>
      <c r="J26" s="36" t="n">
        <v>379</v>
      </c>
      <c r="K26" s="36" t="n">
        <v>426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 t="n">
        <v>87</v>
      </c>
      <c r="W26" s="36" t="n">
        <f aca="false">AA26+AD26+AG26</f>
        <v>102</v>
      </c>
      <c r="X26" s="36" t="n">
        <f aca="false">AE26+AB26+AH26</f>
        <v>164</v>
      </c>
      <c r="Y26" s="36"/>
      <c r="Z26" s="36" t="n">
        <f aca="false">X26/W26*10</f>
        <v>16.078431372549</v>
      </c>
      <c r="AA26" s="36" t="n">
        <v>15</v>
      </c>
      <c r="AB26" s="36" t="n">
        <v>30</v>
      </c>
      <c r="AC26" s="36" t="n">
        <f aca="false">AB26/AA26*10</f>
        <v>20</v>
      </c>
      <c r="AD26" s="36"/>
      <c r="AE26" s="36"/>
      <c r="AF26" s="36"/>
      <c r="AG26" s="36" t="n">
        <v>87</v>
      </c>
      <c r="AH26" s="36" t="n">
        <v>134</v>
      </c>
      <c r="AI26" s="36" t="n">
        <f aca="false">AH26/AG26*10</f>
        <v>15.4022988505747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8" t="n">
        <v>7300.5</v>
      </c>
      <c r="BS26" s="36"/>
      <c r="BT26" s="36"/>
      <c r="BU26" s="36"/>
      <c r="BV26" s="42"/>
      <c r="BW26" s="36"/>
      <c r="BX26" s="36"/>
      <c r="BY26" s="36"/>
      <c r="BZ26" s="36" t="n">
        <v>400</v>
      </c>
      <c r="CA26" s="36" t="n">
        <v>400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  <c r="AMJ26" s="40"/>
    </row>
    <row r="27" s="54" customFormat="true" ht="18.95" hidden="false" customHeight="true" outlineLevel="0" collapsed="false">
      <c r="A27" s="41" t="s">
        <v>82</v>
      </c>
      <c r="B27" s="33"/>
      <c r="C27" s="33"/>
      <c r="D27" s="34"/>
      <c r="E27" s="34"/>
      <c r="F27" s="34"/>
      <c r="G27" s="35"/>
      <c r="H27" s="35"/>
      <c r="I27" s="36" t="n">
        <v>4400</v>
      </c>
      <c r="J27" s="36" t="n">
        <v>1800</v>
      </c>
      <c r="K27" s="36" t="n">
        <v>4720</v>
      </c>
      <c r="L27" s="36"/>
      <c r="M27" s="36" t="n">
        <v>1707</v>
      </c>
      <c r="N27" s="36" t="n">
        <v>151</v>
      </c>
      <c r="O27" s="36" t="n">
        <v>1707</v>
      </c>
      <c r="P27" s="36"/>
      <c r="Q27" s="36" t="n">
        <v>1950</v>
      </c>
      <c r="R27" s="36" t="n">
        <v>200</v>
      </c>
      <c r="S27" s="36" t="n">
        <v>1450</v>
      </c>
      <c r="T27" s="36"/>
      <c r="U27" s="36"/>
      <c r="V27" s="36" t="n">
        <v>2777</v>
      </c>
      <c r="W27" s="36" t="n">
        <f aca="false">AA27+AD27+AG27</f>
        <v>2763</v>
      </c>
      <c r="X27" s="36" t="n">
        <f aca="false">AB27+AE27+AH27</f>
        <v>4138</v>
      </c>
      <c r="Y27" s="36"/>
      <c r="Z27" s="36" t="n">
        <f aca="false">X27/W27*10</f>
        <v>14.9764748461817</v>
      </c>
      <c r="AA27" s="36" t="n">
        <v>628</v>
      </c>
      <c r="AB27" s="36" t="n">
        <v>992</v>
      </c>
      <c r="AC27" s="36" t="n">
        <f aca="false">AB27/AA27*10</f>
        <v>15.796178343949</v>
      </c>
      <c r="AD27" s="36" t="n">
        <v>589</v>
      </c>
      <c r="AE27" s="36" t="n">
        <v>823</v>
      </c>
      <c r="AF27" s="37" t="n">
        <f aca="false">AE27/AD27*10</f>
        <v>13.9728353140917</v>
      </c>
      <c r="AG27" s="36" t="n">
        <v>1546</v>
      </c>
      <c r="AH27" s="36" t="n">
        <v>2323</v>
      </c>
      <c r="AI27" s="36" t="n">
        <f aca="false">AH27/AG27*10</f>
        <v>15.025873221216</v>
      </c>
      <c r="AJ27" s="36" t="n">
        <v>80</v>
      </c>
      <c r="AK27" s="36" t="n">
        <v>47</v>
      </c>
      <c r="AL27" s="36" t="n">
        <v>345</v>
      </c>
      <c r="AM27" s="36" t="n">
        <f aca="false">AL27/AK27*10</f>
        <v>73.4042553191489</v>
      </c>
      <c r="AN27" s="36" t="n">
        <v>191.5</v>
      </c>
      <c r="AO27" s="36" t="n">
        <v>180</v>
      </c>
      <c r="AP27" s="36" t="n">
        <v>1300</v>
      </c>
      <c r="AQ27" s="36" t="n">
        <f aca="false">AP27/AO27*10</f>
        <v>72.2222222222222</v>
      </c>
      <c r="AR27" s="36" t="n">
        <v>20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8" t="n">
        <v>24664</v>
      </c>
      <c r="BS27" s="36" t="n">
        <v>500</v>
      </c>
      <c r="BT27" s="36" t="n">
        <v>500</v>
      </c>
      <c r="BU27" s="36" t="n">
        <f aca="false">BT27/BS27*10</f>
        <v>10</v>
      </c>
      <c r="BV27" s="38"/>
      <c r="BW27" s="36"/>
      <c r="BX27" s="36"/>
      <c r="BY27" s="36"/>
      <c r="BZ27" s="36" t="n">
        <v>13000</v>
      </c>
      <c r="CA27" s="36" t="n">
        <v>4000</v>
      </c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ALF27" s="40"/>
      <c r="ALG27" s="40"/>
      <c r="ALH27" s="40"/>
      <c r="ALI27" s="40"/>
      <c r="ALJ27" s="40"/>
      <c r="ALK27" s="40"/>
      <c r="ALL27" s="40"/>
      <c r="ALM27" s="40"/>
      <c r="ALN27" s="40"/>
      <c r="ALO27" s="40"/>
      <c r="ALP27" s="40"/>
      <c r="ALQ27" s="40"/>
      <c r="ALR27" s="40"/>
      <c r="ALS27" s="40"/>
      <c r="ALT27" s="40"/>
      <c r="ALU27" s="40"/>
      <c r="ALV27" s="40"/>
      <c r="ALW27" s="40"/>
      <c r="ALX27" s="40"/>
      <c r="ALY27" s="40"/>
      <c r="ALZ27" s="40"/>
      <c r="AMA27" s="40"/>
      <c r="AMB27" s="40"/>
      <c r="AMC27" s="40"/>
      <c r="AMD27" s="40"/>
      <c r="AME27" s="40"/>
      <c r="AMF27" s="40"/>
      <c r="AMG27" s="40"/>
      <c r="AMH27" s="40"/>
      <c r="AMI27" s="40"/>
      <c r="AMJ27" s="40"/>
    </row>
    <row r="28" s="54" customFormat="true" ht="18.75" hidden="false" customHeight="true" outlineLevel="0" collapsed="false">
      <c r="A28" s="41" t="s">
        <v>83</v>
      </c>
      <c r="B28" s="33" t="n">
        <v>19.1</v>
      </c>
      <c r="C28" s="33" t="n">
        <f aca="false">D28/H28*100</f>
        <v>21.1867469879518</v>
      </c>
      <c r="D28" s="34" t="n">
        <v>351.7</v>
      </c>
      <c r="E28" s="34" t="n">
        <v>344.4</v>
      </c>
      <c r="F28" s="34" t="n">
        <v>7035.2</v>
      </c>
      <c r="G28" s="35" t="n">
        <v>1655</v>
      </c>
      <c r="H28" s="35" t="n">
        <v>1660</v>
      </c>
      <c r="I28" s="36" t="n">
        <v>7800</v>
      </c>
      <c r="J28" s="36" t="n">
        <v>2939</v>
      </c>
      <c r="K28" s="36" t="n">
        <v>8050</v>
      </c>
      <c r="L28" s="36"/>
      <c r="M28" s="36" t="n">
        <v>4000</v>
      </c>
      <c r="N28" s="36" t="n">
        <v>366</v>
      </c>
      <c r="O28" s="36" t="n">
        <v>4268</v>
      </c>
      <c r="P28" s="36" t="n">
        <v>2200</v>
      </c>
      <c r="Q28" s="36" t="n">
        <v>27000</v>
      </c>
      <c r="R28" s="36" t="n">
        <v>948</v>
      </c>
      <c r="S28" s="36" t="n">
        <v>26000</v>
      </c>
      <c r="T28" s="36"/>
      <c r="U28" s="36" t="n">
        <v>100</v>
      </c>
      <c r="V28" s="36" t="n">
        <v>2429</v>
      </c>
      <c r="W28" s="37" t="n">
        <f aca="false">AA28+AD28+AG28</f>
        <v>2508.3</v>
      </c>
      <c r="X28" s="37" t="n">
        <f aca="false">AB28+AE28+AH28</f>
        <v>7610.2</v>
      </c>
      <c r="Y28" s="36"/>
      <c r="Z28" s="37" t="n">
        <f aca="false">X28/W28*10</f>
        <v>30.3400709643982</v>
      </c>
      <c r="AA28" s="36" t="n">
        <v>403</v>
      </c>
      <c r="AB28" s="36" t="n">
        <v>995</v>
      </c>
      <c r="AC28" s="36" t="n">
        <f aca="false">AB28/AA28*10</f>
        <v>24.6898263027295</v>
      </c>
      <c r="AD28" s="36" t="n">
        <v>409</v>
      </c>
      <c r="AE28" s="36" t="n">
        <v>1659.6</v>
      </c>
      <c r="AF28" s="37" t="n">
        <f aca="false">AE28/AD28*10</f>
        <v>40.5770171149144</v>
      </c>
      <c r="AG28" s="36" t="n">
        <v>1696.3</v>
      </c>
      <c r="AH28" s="36" t="n">
        <v>4955.6</v>
      </c>
      <c r="AI28" s="36" t="n">
        <f aca="false">AH28/AG28*10</f>
        <v>29.2141720214585</v>
      </c>
      <c r="AJ28" s="36" t="n">
        <v>815</v>
      </c>
      <c r="AK28" s="36" t="n">
        <v>338</v>
      </c>
      <c r="AL28" s="36" t="n">
        <v>6637</v>
      </c>
      <c r="AM28" s="36" t="n">
        <f aca="false">AL28/AK28*10</f>
        <v>196.360946745562</v>
      </c>
      <c r="AN28" s="36" t="n">
        <v>30</v>
      </c>
      <c r="AO28" s="36" t="n">
        <v>30</v>
      </c>
      <c r="AP28" s="36" t="n">
        <v>257</v>
      </c>
      <c r="AQ28" s="36" t="n">
        <f aca="false">AP28/AO28*10</f>
        <v>85.6666666666667</v>
      </c>
      <c r="AR28" s="36" t="n">
        <v>673</v>
      </c>
      <c r="AS28" s="36" t="n">
        <f aca="false">AV28+AX28+AZ28+BB28+BD28+BF28+BH28</f>
        <v>267.5</v>
      </c>
      <c r="AT28" s="36" t="n">
        <f aca="false">AW28+AY28+BA28+BC28+BE28+BG28+BI28</f>
        <v>4731</v>
      </c>
      <c r="AU28" s="36" t="n">
        <f aca="false">AT28/AS28*10</f>
        <v>176.859813084112</v>
      </c>
      <c r="AV28" s="36" t="n">
        <v>52</v>
      </c>
      <c r="AW28" s="36" t="n">
        <v>794</v>
      </c>
      <c r="AX28" s="36" t="n">
        <v>32</v>
      </c>
      <c r="AY28" s="36" t="n">
        <v>454</v>
      </c>
      <c r="AZ28" s="36" t="n">
        <v>33</v>
      </c>
      <c r="BA28" s="36" t="n">
        <v>680</v>
      </c>
      <c r="BB28" s="36" t="n">
        <v>59</v>
      </c>
      <c r="BC28" s="36" t="n">
        <v>987</v>
      </c>
      <c r="BD28" s="36" t="n">
        <v>39</v>
      </c>
      <c r="BE28" s="36" t="n">
        <v>595</v>
      </c>
      <c r="BF28" s="36" t="n">
        <v>30.5</v>
      </c>
      <c r="BG28" s="36" t="n">
        <v>806</v>
      </c>
      <c r="BH28" s="36" t="n">
        <v>22</v>
      </c>
      <c r="BI28" s="36" t="n">
        <v>415</v>
      </c>
      <c r="BJ28" s="36"/>
      <c r="BK28" s="36"/>
      <c r="BL28" s="36"/>
      <c r="BM28" s="36"/>
      <c r="BN28" s="36"/>
      <c r="BO28" s="36"/>
      <c r="BP28" s="36"/>
      <c r="BQ28" s="36"/>
      <c r="BR28" s="38" t="n">
        <v>19088</v>
      </c>
      <c r="BS28" s="36" t="n">
        <v>190</v>
      </c>
      <c r="BT28" s="36" t="n">
        <v>461</v>
      </c>
      <c r="BU28" s="36" t="n">
        <f aca="false">BT28/BS28*10</f>
        <v>24.2631578947368</v>
      </c>
      <c r="BV28" s="38" t="n">
        <v>12.7</v>
      </c>
      <c r="BW28" s="36"/>
      <c r="BX28" s="36"/>
      <c r="BY28" s="36"/>
      <c r="BZ28" s="36" t="n">
        <v>9000</v>
      </c>
      <c r="CA28" s="36" t="n">
        <v>1755</v>
      </c>
      <c r="CB28" s="36" t="n">
        <f aca="false">CC28+CD28+CE28</f>
        <v>377</v>
      </c>
      <c r="CC28" s="36" t="n">
        <v>123</v>
      </c>
      <c r="CD28" s="36" t="n">
        <v>104</v>
      </c>
      <c r="CE28" s="36" t="n">
        <v>150</v>
      </c>
      <c r="CF28" s="36" t="n">
        <v>7</v>
      </c>
      <c r="CG28" s="36" t="n">
        <v>140</v>
      </c>
      <c r="CH28" s="36"/>
      <c r="CI28" s="36"/>
      <c r="CJ28" s="36" t="n">
        <v>860</v>
      </c>
      <c r="CK28" s="36"/>
      <c r="ALF28" s="40"/>
      <c r="ALG28" s="40"/>
      <c r="ALH28" s="40"/>
      <c r="ALI28" s="40"/>
      <c r="ALJ28" s="40"/>
      <c r="ALK28" s="40"/>
      <c r="ALL28" s="40"/>
      <c r="ALM28" s="40"/>
      <c r="ALN28" s="40"/>
      <c r="ALO28" s="40"/>
      <c r="ALP28" s="40"/>
      <c r="ALQ28" s="40"/>
      <c r="ALR28" s="40"/>
      <c r="ALS28" s="40"/>
      <c r="ALT28" s="40"/>
      <c r="ALU28" s="40"/>
      <c r="ALV28" s="40"/>
      <c r="ALW28" s="40"/>
      <c r="ALX28" s="40"/>
      <c r="ALY28" s="40"/>
      <c r="ALZ28" s="40"/>
      <c r="AMA28" s="40"/>
      <c r="AMB28" s="40"/>
      <c r="AMC28" s="40"/>
      <c r="AMD28" s="40"/>
      <c r="AME28" s="40"/>
      <c r="AMF28" s="40"/>
      <c r="AMG28" s="40"/>
      <c r="AMH28" s="40"/>
      <c r="AMI28" s="40"/>
      <c r="AMJ28" s="40"/>
    </row>
    <row r="29" s="39" customFormat="true" ht="18.75" hidden="false" customHeight="true" outlineLevel="0" collapsed="false">
      <c r="A29" s="41" t="s">
        <v>84</v>
      </c>
      <c r="B29" s="33" t="n">
        <v>23.8</v>
      </c>
      <c r="C29" s="33" t="n">
        <f aca="false">D29/H29*100</f>
        <v>26.8731268731269</v>
      </c>
      <c r="D29" s="34" t="n">
        <v>538</v>
      </c>
      <c r="E29" s="34" t="n">
        <v>538</v>
      </c>
      <c r="F29" s="34" t="n">
        <v>10116</v>
      </c>
      <c r="G29" s="35" t="n">
        <v>1820</v>
      </c>
      <c r="H29" s="35" t="n">
        <v>2002</v>
      </c>
      <c r="I29" s="36" t="n">
        <v>3120</v>
      </c>
      <c r="J29" s="36" t="n">
        <v>1324</v>
      </c>
      <c r="K29" s="36" t="n">
        <v>2205.5</v>
      </c>
      <c r="L29" s="36"/>
      <c r="M29" s="36" t="n">
        <v>40000</v>
      </c>
      <c r="N29" s="36" t="n">
        <v>2000</v>
      </c>
      <c r="O29" s="36" t="n">
        <v>34060</v>
      </c>
      <c r="P29" s="36"/>
      <c r="Q29" s="36" t="n">
        <v>30000</v>
      </c>
      <c r="R29" s="36" t="n">
        <v>829</v>
      </c>
      <c r="S29" s="36" t="n">
        <v>35720</v>
      </c>
      <c r="T29" s="36"/>
      <c r="U29" s="36"/>
      <c r="V29" s="36" t="n">
        <v>1555</v>
      </c>
      <c r="W29" s="37" t="n">
        <f aca="false">AA29+AD29+AG29</f>
        <v>1555.5</v>
      </c>
      <c r="X29" s="37" t="n">
        <f aca="false">AB29+AE29+AH29</f>
        <v>4332.4</v>
      </c>
      <c r="Y29" s="36"/>
      <c r="Z29" s="37" t="n">
        <f aca="false">X29/W29*10</f>
        <v>27.852137576342</v>
      </c>
      <c r="AA29" s="36" t="n">
        <v>175</v>
      </c>
      <c r="AB29" s="36" t="n">
        <v>454</v>
      </c>
      <c r="AC29" s="36" t="n">
        <f aca="false">AB29/AA29*10</f>
        <v>25.9428571428571</v>
      </c>
      <c r="AD29" s="36" t="n">
        <v>533.4</v>
      </c>
      <c r="AE29" s="36" t="n">
        <v>2107</v>
      </c>
      <c r="AF29" s="36" t="n">
        <f aca="false">AE29/AD29*10</f>
        <v>39.501312335958</v>
      </c>
      <c r="AG29" s="36" t="n">
        <v>847.1</v>
      </c>
      <c r="AH29" s="36" t="n">
        <v>1771.4</v>
      </c>
      <c r="AI29" s="36" t="n">
        <f aca="false">AH29/AG29*10</f>
        <v>20.9113445874159</v>
      </c>
      <c r="AJ29" s="36" t="n">
        <v>29</v>
      </c>
      <c r="AK29" s="36" t="n">
        <v>13</v>
      </c>
      <c r="AL29" s="36" t="n">
        <v>286</v>
      </c>
      <c r="AM29" s="36" t="n">
        <f aca="false">AL29/AK29*10</f>
        <v>220</v>
      </c>
      <c r="AN29" s="36"/>
      <c r="AO29" s="36"/>
      <c r="AP29" s="36"/>
      <c r="AQ29" s="36"/>
      <c r="AR29" s="36" t="n">
        <v>26</v>
      </c>
      <c r="AS29" s="36" t="n">
        <f aca="false">AV29+AX29+AZ29+BB29+BD29+BF29+BH29</f>
        <v>7</v>
      </c>
      <c r="AT29" s="36" t="n">
        <f aca="false">AW29+AY29+BA29+BC29+BE29+BG29+BI29</f>
        <v>140</v>
      </c>
      <c r="AU29" s="36" t="n">
        <f aca="false">AT29/AS29*10</f>
        <v>200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 t="n">
        <v>7</v>
      </c>
      <c r="BG29" s="36" t="n">
        <v>140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8" t="n">
        <v>27667</v>
      </c>
      <c r="BS29" s="36"/>
      <c r="BT29" s="36"/>
      <c r="BU29" s="36"/>
      <c r="BV29" s="38" t="n">
        <v>100</v>
      </c>
      <c r="BW29" s="36" t="n">
        <v>30</v>
      </c>
      <c r="BX29" s="36" t="n">
        <v>30</v>
      </c>
      <c r="BY29" s="36" t="n">
        <f aca="false">BX29/BW29*10</f>
        <v>10</v>
      </c>
      <c r="BZ29" s="36" t="n">
        <v>20000</v>
      </c>
      <c r="CA29" s="36" t="n">
        <v>3699</v>
      </c>
      <c r="CB29" s="36" t="n">
        <v>100</v>
      </c>
      <c r="CC29" s="36"/>
      <c r="CD29" s="36"/>
      <c r="CE29" s="36"/>
      <c r="CF29" s="36"/>
      <c r="CG29" s="36"/>
      <c r="CH29" s="36"/>
      <c r="CI29" s="36"/>
      <c r="CJ29" s="36"/>
      <c r="CK29" s="36" t="n">
        <v>55.44</v>
      </c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</row>
    <row r="30" s="39" customFormat="true" ht="18.75" hidden="false" customHeight="true" outlineLevel="0" collapsed="false">
      <c r="A30" s="41" t="s">
        <v>85</v>
      </c>
      <c r="B30" s="33" t="n">
        <v>11</v>
      </c>
      <c r="C30" s="33" t="n">
        <f aca="false">D30/H30*100</f>
        <v>14.2857142857143</v>
      </c>
      <c r="D30" s="34" t="n">
        <v>11</v>
      </c>
      <c r="E30" s="34" t="n">
        <v>10.7</v>
      </c>
      <c r="F30" s="34" t="n">
        <v>209</v>
      </c>
      <c r="G30" s="35" t="n">
        <v>77</v>
      </c>
      <c r="H30" s="35" t="n">
        <v>77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60"/>
      <c r="BK30" s="36"/>
      <c r="BL30" s="36"/>
      <c r="BM30" s="36"/>
      <c r="BN30" s="36"/>
      <c r="BO30" s="36"/>
      <c r="BP30" s="36"/>
      <c r="BQ30" s="36"/>
      <c r="BR30" s="42"/>
      <c r="BS30" s="36"/>
      <c r="BT30" s="36"/>
      <c r="BU30" s="36"/>
      <c r="BV30" s="42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ALF30" s="40"/>
      <c r="ALG30" s="40"/>
      <c r="ALH30" s="40"/>
      <c r="ALI30" s="40"/>
      <c r="ALJ30" s="40"/>
      <c r="ALK30" s="40"/>
      <c r="ALL30" s="40"/>
      <c r="ALM30" s="40"/>
      <c r="ALN30" s="40"/>
      <c r="ALO30" s="40"/>
      <c r="ALP30" s="40"/>
      <c r="ALQ30" s="40"/>
      <c r="ALR30" s="40"/>
      <c r="ALS30" s="40"/>
      <c r="ALT30" s="40"/>
      <c r="ALU30" s="40"/>
      <c r="ALV30" s="40"/>
      <c r="ALW30" s="40"/>
      <c r="ALX30" s="40"/>
      <c r="ALY30" s="40"/>
      <c r="ALZ30" s="40"/>
      <c r="AMA30" s="40"/>
      <c r="AMB30" s="40"/>
      <c r="AMC30" s="40"/>
      <c r="AMD30" s="40"/>
      <c r="AME30" s="40"/>
      <c r="AMF30" s="40"/>
      <c r="AMG30" s="40"/>
      <c r="AMH30" s="40"/>
      <c r="AMI30" s="40"/>
      <c r="AMJ30" s="40"/>
    </row>
    <row r="31" s="39" customFormat="true" ht="18.75" hidden="false" customHeight="true" outlineLevel="0" collapsed="false">
      <c r="A31" s="41" t="s">
        <v>86</v>
      </c>
      <c r="B31" s="33" t="n">
        <v>7.1</v>
      </c>
      <c r="C31" s="33" t="n">
        <f aca="false">D31/H31*100</f>
        <v>5.62935323383085</v>
      </c>
      <c r="D31" s="34" t="n">
        <v>22.63</v>
      </c>
      <c r="E31" s="34" t="n">
        <v>24.63</v>
      </c>
      <c r="F31" s="34" t="n">
        <v>486.62</v>
      </c>
      <c r="G31" s="35" t="n">
        <v>540</v>
      </c>
      <c r="H31" s="35" t="n">
        <v>402</v>
      </c>
      <c r="I31" s="36" t="n">
        <v>2330</v>
      </c>
      <c r="J31" s="36" t="n">
        <v>944</v>
      </c>
      <c r="K31" s="36" t="n">
        <v>2056</v>
      </c>
      <c r="L31" s="36"/>
      <c r="M31" s="36" t="n">
        <v>1040</v>
      </c>
      <c r="N31" s="36" t="n">
        <v>140</v>
      </c>
      <c r="O31" s="36" t="n">
        <v>909</v>
      </c>
      <c r="P31" s="36"/>
      <c r="Q31" s="36" t="n">
        <v>3430</v>
      </c>
      <c r="R31" s="36" t="n">
        <v>330</v>
      </c>
      <c r="S31" s="36" t="n">
        <v>3637</v>
      </c>
      <c r="T31" s="36"/>
      <c r="U31" s="36"/>
      <c r="V31" s="36" t="n">
        <v>5556.3</v>
      </c>
      <c r="W31" s="37" t="n">
        <f aca="false">AA31+AD31+AG31</f>
        <v>5556.3</v>
      </c>
      <c r="X31" s="37" t="n">
        <f aca="false">AB31+AE31+AH31</f>
        <v>9406.2</v>
      </c>
      <c r="Y31" s="36"/>
      <c r="Z31" s="37" t="n">
        <f aca="false">X31/W31*10</f>
        <v>16.9288915285352</v>
      </c>
      <c r="AA31" s="36" t="n">
        <v>1549.6</v>
      </c>
      <c r="AB31" s="36" t="n">
        <v>2368.2</v>
      </c>
      <c r="AC31" s="36" t="n">
        <f aca="false">AB31/AA31*10</f>
        <v>15.2826535880227</v>
      </c>
      <c r="AD31" s="36" t="n">
        <v>345</v>
      </c>
      <c r="AE31" s="36" t="n">
        <v>545</v>
      </c>
      <c r="AF31" s="37" t="n">
        <f aca="false">AE31/AD31*10</f>
        <v>15.7971014492754</v>
      </c>
      <c r="AG31" s="36" t="n">
        <v>3661.7</v>
      </c>
      <c r="AH31" s="36" t="n">
        <v>6493</v>
      </c>
      <c r="AI31" s="36" t="n">
        <f aca="false">AH31/AG31*10</f>
        <v>17.7322008902969</v>
      </c>
      <c r="AJ31" s="36" t="n">
        <v>7</v>
      </c>
      <c r="AK31" s="36" t="n">
        <v>2</v>
      </c>
      <c r="AL31" s="36" t="n">
        <v>10</v>
      </c>
      <c r="AM31" s="36" t="n">
        <f aca="false">AL31/AK31*10</f>
        <v>50</v>
      </c>
      <c r="AN31" s="36" t="n">
        <v>4</v>
      </c>
      <c r="AO31" s="36" t="n">
        <v>4</v>
      </c>
      <c r="AP31" s="36" t="n">
        <v>19.2</v>
      </c>
      <c r="AQ31" s="36" t="n">
        <f aca="false">AP31/AO31*10</f>
        <v>48</v>
      </c>
      <c r="AR31" s="36" t="n">
        <v>21</v>
      </c>
      <c r="AS31" s="36" t="n">
        <f aca="false">AV31+AX31+AZ31+BB31+BD31+BF31+BH31</f>
        <v>3.3</v>
      </c>
      <c r="AT31" s="36" t="n">
        <f aca="false">AW31+AY31+BA31+BC31+BE31+BG31+BI31</f>
        <v>5.2</v>
      </c>
      <c r="AU31" s="36" t="n">
        <f aca="false">AT31/AS31*10</f>
        <v>15.7575757575758</v>
      </c>
      <c r="AV31" s="36"/>
      <c r="AW31" s="36"/>
      <c r="AX31" s="36" t="n">
        <v>2.3</v>
      </c>
      <c r="AY31" s="36" t="n">
        <v>4.15</v>
      </c>
      <c r="AZ31" s="36"/>
      <c r="BA31" s="36"/>
      <c r="BB31" s="36"/>
      <c r="BC31" s="36"/>
      <c r="BD31" s="36" t="n">
        <v>1</v>
      </c>
      <c r="BE31" s="36" t="n">
        <v>1.05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8" t="n">
        <v>42455</v>
      </c>
      <c r="BS31" s="36" t="n">
        <v>350</v>
      </c>
      <c r="BT31" s="36" t="n">
        <v>370</v>
      </c>
      <c r="BU31" s="36" t="n">
        <f aca="false">BT31/BS31*10</f>
        <v>10.5714285714286</v>
      </c>
      <c r="BV31" s="38"/>
      <c r="BW31" s="36"/>
      <c r="BX31" s="36"/>
      <c r="BY31" s="36"/>
      <c r="BZ31" s="36" t="n">
        <v>18000</v>
      </c>
      <c r="CA31" s="36" t="n">
        <v>5030</v>
      </c>
      <c r="CB31" s="36" t="n">
        <f aca="false">CC31+CD31+CE31</f>
        <v>1118</v>
      </c>
      <c r="CC31" s="36" t="n">
        <v>360</v>
      </c>
      <c r="CD31" s="36" t="n">
        <v>236</v>
      </c>
      <c r="CE31" s="36" t="n">
        <v>522</v>
      </c>
      <c r="CF31" s="36"/>
      <c r="CG31" s="36"/>
      <c r="CH31" s="36"/>
      <c r="CI31" s="36"/>
      <c r="CJ31" s="36"/>
      <c r="CK31" s="36" t="n">
        <v>68</v>
      </c>
      <c r="ALF31" s="40"/>
      <c r="ALG31" s="40"/>
      <c r="ALH31" s="40"/>
      <c r="ALI31" s="40"/>
      <c r="ALJ31" s="40"/>
      <c r="ALK31" s="40"/>
      <c r="ALL31" s="40"/>
      <c r="ALM31" s="40"/>
      <c r="ALN31" s="40"/>
      <c r="ALO31" s="40"/>
      <c r="ALP31" s="40"/>
      <c r="ALQ31" s="40"/>
      <c r="ALR31" s="40"/>
      <c r="ALS31" s="40"/>
      <c r="ALT31" s="40"/>
      <c r="ALU31" s="40"/>
      <c r="ALV31" s="40"/>
      <c r="ALW31" s="40"/>
      <c r="ALX31" s="40"/>
      <c r="ALY31" s="40"/>
      <c r="ALZ31" s="40"/>
      <c r="AMA31" s="40"/>
      <c r="AMB31" s="40"/>
      <c r="AMC31" s="40"/>
      <c r="AMD31" s="40"/>
      <c r="AME31" s="40"/>
      <c r="AMF31" s="40"/>
      <c r="AMG31" s="40"/>
      <c r="AMH31" s="40"/>
      <c r="AMI31" s="40"/>
      <c r="AMJ31" s="40"/>
    </row>
    <row r="32" s="50" customFormat="true" ht="19.35" hidden="false" customHeight="true" outlineLevel="0" collapsed="false">
      <c r="A32" s="61" t="s">
        <v>87</v>
      </c>
      <c r="B32" s="45"/>
      <c r="C32" s="45"/>
      <c r="D32" s="46"/>
      <c r="E32" s="46"/>
      <c r="F32" s="46"/>
      <c r="G32" s="47"/>
      <c r="H32" s="62" t="s">
        <v>88</v>
      </c>
      <c r="I32" s="37" t="n">
        <v>100</v>
      </c>
      <c r="J32" s="37" t="n">
        <v>133</v>
      </c>
      <c r="K32" s="37" t="n">
        <v>165</v>
      </c>
      <c r="L32" s="37" t="n">
        <v>50</v>
      </c>
      <c r="M32" s="37"/>
      <c r="N32" s="37"/>
      <c r="O32" s="37"/>
      <c r="P32" s="37"/>
      <c r="Q32" s="37"/>
      <c r="R32" s="37"/>
      <c r="S32" s="37"/>
      <c r="T32" s="37"/>
      <c r="U32" s="37"/>
      <c r="V32" s="37" t="n">
        <v>5209</v>
      </c>
      <c r="W32" s="37" t="n">
        <f aca="false">AA32+AD32+AG32</f>
        <v>5209.3</v>
      </c>
      <c r="X32" s="37" t="n">
        <f aca="false">AB32+AE32+AH32</f>
        <v>12319</v>
      </c>
      <c r="Y32" s="37"/>
      <c r="Z32" s="37" t="n">
        <f aca="false">X32/W32*10</f>
        <v>23.6480909143263</v>
      </c>
      <c r="AA32" s="37" t="n">
        <v>1646.3</v>
      </c>
      <c r="AB32" s="37" t="n">
        <v>3611</v>
      </c>
      <c r="AC32" s="37" t="n">
        <f aca="false">AB32/AA32*10</f>
        <v>21.934033894187</v>
      </c>
      <c r="AD32" s="37" t="n">
        <v>775</v>
      </c>
      <c r="AE32" s="37" t="n">
        <v>1915</v>
      </c>
      <c r="AF32" s="37" t="n">
        <f aca="false">AE32/AD32*10</f>
        <v>24.7096774193548</v>
      </c>
      <c r="AG32" s="37" t="n">
        <v>2788</v>
      </c>
      <c r="AH32" s="37" t="n">
        <v>6793</v>
      </c>
      <c r="AI32" s="37" t="n">
        <f aca="false">AH32/AG32*10</f>
        <v>24.3651362984218</v>
      </c>
      <c r="AJ32" s="37" t="n">
        <v>2</v>
      </c>
      <c r="AK32" s="37"/>
      <c r="AL32" s="37"/>
      <c r="AM32" s="37"/>
      <c r="AN32" s="37" t="n">
        <v>25</v>
      </c>
      <c r="AO32" s="36" t="n">
        <v>15</v>
      </c>
      <c r="AP32" s="36" t="n">
        <v>40</v>
      </c>
      <c r="AQ32" s="36" t="n">
        <f aca="false">AP32/AO32*10</f>
        <v>26.6666666666667</v>
      </c>
      <c r="AR32" s="37" t="n">
        <v>1</v>
      </c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 t="n">
        <v>16874</v>
      </c>
      <c r="BS32" s="37"/>
      <c r="BT32" s="37"/>
      <c r="BU32" s="37"/>
      <c r="BV32" s="42"/>
      <c r="BW32" s="37"/>
      <c r="BX32" s="37"/>
      <c r="BY32" s="37"/>
      <c r="BZ32" s="37" t="n">
        <v>4333</v>
      </c>
      <c r="CA32" s="37" t="n">
        <v>3675</v>
      </c>
      <c r="CB32" s="36" t="n">
        <f aca="false">CC32+CD32+CE32</f>
        <v>1292</v>
      </c>
      <c r="CC32" s="37" t="n">
        <v>429</v>
      </c>
      <c r="CD32" s="37" t="n">
        <v>292</v>
      </c>
      <c r="CE32" s="37" t="n">
        <v>571</v>
      </c>
      <c r="CF32" s="37"/>
      <c r="CG32" s="37"/>
      <c r="CH32" s="37"/>
      <c r="CI32" s="37"/>
      <c r="CJ32" s="37"/>
      <c r="CK32" s="37"/>
      <c r="ALF32" s="40"/>
      <c r="ALG32" s="40"/>
      <c r="ALH32" s="40"/>
      <c r="ALI32" s="40"/>
      <c r="ALJ32" s="40"/>
      <c r="ALK32" s="40"/>
      <c r="ALL32" s="40"/>
      <c r="ALM32" s="40"/>
      <c r="ALN32" s="40"/>
      <c r="ALO32" s="40"/>
      <c r="ALP32" s="40"/>
      <c r="ALQ32" s="40"/>
      <c r="ALR32" s="40"/>
      <c r="ALS32" s="40"/>
      <c r="ALT32" s="40"/>
      <c r="ALU32" s="40"/>
      <c r="ALV32" s="40"/>
      <c r="ALW32" s="40"/>
      <c r="ALX32" s="40"/>
      <c r="ALY32" s="40"/>
      <c r="ALZ32" s="40"/>
      <c r="AMA32" s="40"/>
      <c r="AMB32" s="40"/>
      <c r="AMC32" s="40"/>
      <c r="AMD32" s="40"/>
      <c r="AME32" s="40"/>
      <c r="AMF32" s="40"/>
      <c r="AMG32" s="40"/>
      <c r="AMH32" s="40"/>
      <c r="AMI32" s="40"/>
      <c r="AMJ32" s="40"/>
    </row>
    <row r="33" s="39" customFormat="true" ht="18.75" hidden="false" customHeight="true" outlineLevel="0" collapsed="false">
      <c r="A33" s="41" t="s">
        <v>89</v>
      </c>
      <c r="B33" s="33" t="n">
        <v>6.8</v>
      </c>
      <c r="C33" s="33" t="n">
        <f aca="false">D33/H33*100</f>
        <v>10.0398009950249</v>
      </c>
      <c r="D33" s="34" t="n">
        <v>20.18</v>
      </c>
      <c r="E33" s="34" t="n">
        <v>14.9</v>
      </c>
      <c r="F33" s="34" t="n">
        <v>406.52</v>
      </c>
      <c r="G33" s="35" t="n">
        <v>201</v>
      </c>
      <c r="H33" s="35" t="n">
        <v>201</v>
      </c>
      <c r="I33" s="36" t="n">
        <v>1120</v>
      </c>
      <c r="J33" s="36" t="n">
        <v>434.2</v>
      </c>
      <c r="K33" s="36" t="n">
        <v>940</v>
      </c>
      <c r="L33" s="36"/>
      <c r="M33" s="36" t="n">
        <v>3450</v>
      </c>
      <c r="N33" s="36" t="n">
        <v>423</v>
      </c>
      <c r="O33" s="36" t="n">
        <v>2000</v>
      </c>
      <c r="P33" s="36"/>
      <c r="Q33" s="36" t="n">
        <v>7300</v>
      </c>
      <c r="R33" s="36" t="n">
        <v>315</v>
      </c>
      <c r="S33" s="36" t="n">
        <v>5850</v>
      </c>
      <c r="T33" s="36"/>
      <c r="U33" s="36" t="n">
        <v>200</v>
      </c>
      <c r="V33" s="36" t="n">
        <v>1462</v>
      </c>
      <c r="W33" s="36" t="n">
        <f aca="false">AA33+AD33+AG33</f>
        <v>1480.8</v>
      </c>
      <c r="X33" s="36" t="n">
        <f aca="false">AB33+AE33+AH33</f>
        <v>3070</v>
      </c>
      <c r="Y33" s="36"/>
      <c r="Z33" s="36" t="n">
        <f aca="false">X33/W33*10</f>
        <v>20.732036736899</v>
      </c>
      <c r="AA33" s="36" t="n">
        <v>619</v>
      </c>
      <c r="AB33" s="36" t="n">
        <v>1260.5</v>
      </c>
      <c r="AC33" s="36" t="n">
        <f aca="false">AB33/AA33*10</f>
        <v>20.3634894991922</v>
      </c>
      <c r="AD33" s="36" t="n">
        <v>360</v>
      </c>
      <c r="AE33" s="36" t="n">
        <v>784.5</v>
      </c>
      <c r="AF33" s="36" t="n">
        <f aca="false">AE33/AD33*10</f>
        <v>21.7916666666667</v>
      </c>
      <c r="AG33" s="36" t="n">
        <v>501.8</v>
      </c>
      <c r="AH33" s="36" t="n">
        <v>1025</v>
      </c>
      <c r="AI33" s="36" t="n">
        <f aca="false">AH33/AG33*10</f>
        <v>20.4264647269829</v>
      </c>
      <c r="AJ33" s="36" t="n">
        <v>30</v>
      </c>
      <c r="AK33" s="36" t="n">
        <v>5</v>
      </c>
      <c r="AL33" s="36" t="n">
        <v>45</v>
      </c>
      <c r="AM33" s="36" t="n">
        <f aca="false">AL33/AK33*10</f>
        <v>90</v>
      </c>
      <c r="AN33" s="36"/>
      <c r="AO33" s="36" t="n">
        <v>20</v>
      </c>
      <c r="AP33" s="36" t="n">
        <v>50</v>
      </c>
      <c r="AQ33" s="36" t="n">
        <f aca="false">AP33/AO33*10</f>
        <v>25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8" t="n">
        <v>5118</v>
      </c>
      <c r="BS33" s="36"/>
      <c r="BT33" s="36"/>
      <c r="BU33" s="36"/>
      <c r="BV33" s="38"/>
      <c r="BW33" s="36"/>
      <c r="BX33" s="36"/>
      <c r="BY33" s="36"/>
      <c r="BZ33" s="36" t="n">
        <v>4500</v>
      </c>
      <c r="CA33" s="36" t="n">
        <v>488</v>
      </c>
      <c r="CB33" s="36" t="n">
        <v>615.88</v>
      </c>
      <c r="CC33" s="36"/>
      <c r="CD33" s="36"/>
      <c r="CE33" s="36"/>
      <c r="CF33" s="36"/>
      <c r="CG33" s="36"/>
      <c r="CH33" s="36"/>
      <c r="CI33" s="36"/>
      <c r="CJ33" s="36" t="n">
        <v>12</v>
      </c>
      <c r="CK33" s="36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  <c r="AMJ33" s="40"/>
    </row>
    <row r="34" s="39" customFormat="true" ht="21" hidden="false" customHeight="true" outlineLevel="0" collapsed="false">
      <c r="A34" s="53" t="s">
        <v>90</v>
      </c>
      <c r="B34" s="33"/>
      <c r="C34" s="33"/>
      <c r="D34" s="34"/>
      <c r="E34" s="34"/>
      <c r="F34" s="34" t="s">
        <v>91</v>
      </c>
      <c r="G34" s="35"/>
      <c r="H34" s="35"/>
      <c r="I34" s="36"/>
      <c r="J34" s="36" t="n">
        <v>85</v>
      </c>
      <c r="K34" s="36" t="n">
        <v>193</v>
      </c>
      <c r="L34" s="36"/>
      <c r="M34" s="36"/>
      <c r="N34" s="36" t="n">
        <v>1056</v>
      </c>
      <c r="O34" s="36" t="n">
        <v>1786</v>
      </c>
      <c r="P34" s="36" t="n">
        <v>984.5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 t="n">
        <v>11</v>
      </c>
      <c r="AK34" s="36"/>
      <c r="AL34" s="36"/>
      <c r="AM34" s="36"/>
      <c r="AN34" s="36"/>
      <c r="AO34" s="36"/>
      <c r="AP34" s="36"/>
      <c r="AQ34" s="36"/>
      <c r="AR34" s="36" t="n">
        <v>12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ALF34" s="40"/>
      <c r="ALG34" s="40"/>
      <c r="ALH34" s="40"/>
      <c r="ALI34" s="40"/>
      <c r="ALJ34" s="40"/>
      <c r="ALK34" s="40"/>
      <c r="ALL34" s="40"/>
      <c r="ALM34" s="40"/>
      <c r="ALN34" s="40"/>
      <c r="ALO34" s="40"/>
      <c r="ALP34" s="40"/>
      <c r="ALQ34" s="40"/>
      <c r="ALR34" s="40"/>
      <c r="ALS34" s="40"/>
      <c r="ALT34" s="40"/>
      <c r="ALU34" s="40"/>
      <c r="ALV34" s="40"/>
      <c r="ALW34" s="40"/>
      <c r="ALX34" s="40"/>
      <c r="ALY34" s="40"/>
      <c r="ALZ34" s="40"/>
      <c r="AMA34" s="40"/>
      <c r="AMB34" s="40"/>
      <c r="AMC34" s="40"/>
      <c r="AMD34" s="40"/>
      <c r="AME34" s="40"/>
      <c r="AMF34" s="40"/>
      <c r="AMG34" s="40"/>
      <c r="AMH34" s="40"/>
      <c r="AMI34" s="40"/>
      <c r="AMJ34" s="40"/>
    </row>
    <row r="35" s="39" customFormat="true" ht="18.75" hidden="false" customHeight="true" outlineLevel="0" collapsed="false">
      <c r="A35" s="41" t="s">
        <v>92</v>
      </c>
      <c r="B35" s="33"/>
      <c r="C35" s="33"/>
      <c r="D35" s="34"/>
      <c r="E35" s="34"/>
      <c r="F35" s="63"/>
      <c r="G35" s="35"/>
      <c r="H35" s="35"/>
      <c r="I35" s="36" t="n">
        <v>400</v>
      </c>
      <c r="J35" s="36" t="n">
        <v>167</v>
      </c>
      <c r="K35" s="36" t="n">
        <v>620</v>
      </c>
      <c r="L35" s="36" t="n">
        <v>200</v>
      </c>
      <c r="M35" s="36" t="n">
        <v>1400</v>
      </c>
      <c r="N35" s="36" t="n">
        <v>100</v>
      </c>
      <c r="O35" s="36" t="n">
        <v>1400</v>
      </c>
      <c r="P35" s="36"/>
      <c r="Q35" s="36"/>
      <c r="R35" s="36"/>
      <c r="S35" s="36"/>
      <c r="T35" s="36"/>
      <c r="U35" s="36"/>
      <c r="V35" s="36" t="n">
        <v>580</v>
      </c>
      <c r="W35" s="37" t="n">
        <f aca="false">AA35+AD35+AG35</f>
        <v>380</v>
      </c>
      <c r="X35" s="37" t="n">
        <f aca="false">AB35+AE35+AH35</f>
        <v>635</v>
      </c>
      <c r="Y35" s="36"/>
      <c r="Z35" s="37" t="n">
        <f aca="false">X35/W35*10</f>
        <v>16.7105263157895</v>
      </c>
      <c r="AA35" s="36" t="n">
        <v>85</v>
      </c>
      <c r="AB35" s="36" t="n">
        <v>162</v>
      </c>
      <c r="AC35" s="36" t="n">
        <f aca="false">AB35/AA35*10</f>
        <v>19.0588235294118</v>
      </c>
      <c r="AD35" s="36" t="n">
        <v>50</v>
      </c>
      <c r="AE35" s="36" t="n">
        <v>110</v>
      </c>
      <c r="AF35" s="37" t="n">
        <f aca="false">AE35/AD35*10</f>
        <v>22</v>
      </c>
      <c r="AG35" s="36" t="n">
        <v>245</v>
      </c>
      <c r="AH35" s="36" t="n">
        <v>363</v>
      </c>
      <c r="AI35" s="36" t="n">
        <f aca="false">AH35/AG35*10</f>
        <v>14.8163265306122</v>
      </c>
      <c r="AJ35" s="36"/>
      <c r="AK35" s="36"/>
      <c r="AL35" s="36"/>
      <c r="AM35" s="36"/>
      <c r="AN35" s="36" t="n">
        <v>33</v>
      </c>
      <c r="AO35" s="36" t="n">
        <v>32</v>
      </c>
      <c r="AP35" s="36" t="n">
        <v>254</v>
      </c>
      <c r="AQ35" s="36" t="n">
        <f aca="false">AP35/AO35*10</f>
        <v>79.375</v>
      </c>
      <c r="AR35" s="36" t="n">
        <v>32</v>
      </c>
      <c r="AS35" s="36" t="n">
        <f aca="false">AV35+AX35+AZ35+BB35+BD35+BF35+BH35</f>
        <v>24</v>
      </c>
      <c r="AT35" s="36" t="n">
        <f aca="false">AW35+AY35+BA35+BC35+BE35+BG35+BI35</f>
        <v>205.3</v>
      </c>
      <c r="AU35" s="36" t="n">
        <f aca="false">AT35/AS35*10</f>
        <v>85.5416666666667</v>
      </c>
      <c r="AV35" s="36"/>
      <c r="AW35" s="36"/>
      <c r="AX35" s="36" t="n">
        <v>24</v>
      </c>
      <c r="AY35" s="36" t="n">
        <v>205</v>
      </c>
      <c r="AZ35" s="36"/>
      <c r="BA35" s="36"/>
      <c r="BB35" s="36"/>
      <c r="BC35" s="36"/>
      <c r="BD35" s="36"/>
      <c r="BE35" s="36"/>
      <c r="BF35" s="36"/>
      <c r="BG35" s="36"/>
      <c r="BH35" s="36"/>
      <c r="BI35" s="36" t="n">
        <v>0.3</v>
      </c>
      <c r="BJ35" s="64" t="n">
        <f aca="false">BK35+BL35+BM35</f>
        <v>0.45</v>
      </c>
      <c r="BK35" s="36"/>
      <c r="BL35" s="64" t="n">
        <v>0.45</v>
      </c>
      <c r="BM35" s="36"/>
      <c r="BN35" s="36" t="n">
        <f aca="false">BO35+BP35+BQ35</f>
        <v>12</v>
      </c>
      <c r="BO35" s="36" t="n">
        <v>2.5</v>
      </c>
      <c r="BP35" s="36" t="n">
        <v>9</v>
      </c>
      <c r="BQ35" s="36" t="n">
        <v>0.5</v>
      </c>
      <c r="BR35" s="38" t="n">
        <v>5184</v>
      </c>
      <c r="BS35" s="36"/>
      <c r="BT35" s="36"/>
      <c r="BU35" s="36"/>
      <c r="BV35" s="36"/>
      <c r="BW35" s="36"/>
      <c r="BX35" s="36"/>
      <c r="BY35" s="36"/>
      <c r="BZ35" s="36" t="n">
        <v>500</v>
      </c>
      <c r="CA35" s="36" t="n">
        <v>190</v>
      </c>
      <c r="CB35" s="36" t="n">
        <f aca="false">CC35+CD35+CE35</f>
        <v>92</v>
      </c>
      <c r="CC35" s="36" t="n">
        <v>28</v>
      </c>
      <c r="CD35" s="36" t="n">
        <v>20</v>
      </c>
      <c r="CE35" s="36" t="n">
        <v>44</v>
      </c>
      <c r="CF35" s="36"/>
      <c r="CG35" s="36"/>
      <c r="CH35" s="36"/>
      <c r="CI35" s="36"/>
      <c r="CJ35" s="36"/>
      <c r="CK35" s="36"/>
      <c r="ALF35" s="40"/>
      <c r="ALG35" s="40"/>
      <c r="ALH35" s="40"/>
      <c r="ALI35" s="40"/>
      <c r="ALJ35" s="40"/>
      <c r="ALK35" s="40"/>
      <c r="ALL35" s="40"/>
      <c r="ALM35" s="40"/>
      <c r="ALN35" s="40"/>
      <c r="ALO35" s="40"/>
      <c r="ALP35" s="40"/>
      <c r="ALQ35" s="40"/>
      <c r="ALR35" s="40"/>
      <c r="ALS35" s="40"/>
      <c r="ALT35" s="40"/>
      <c r="ALU35" s="40"/>
      <c r="ALV35" s="40"/>
      <c r="ALW35" s="40"/>
      <c r="ALX35" s="40"/>
      <c r="ALY35" s="40"/>
      <c r="ALZ35" s="40"/>
      <c r="AMA35" s="40"/>
      <c r="AMB35" s="40"/>
      <c r="AMC35" s="40"/>
      <c r="AMD35" s="40"/>
      <c r="AME35" s="40"/>
      <c r="AMF35" s="40"/>
      <c r="AMG35" s="40"/>
      <c r="AMH35" s="40"/>
      <c r="AMI35" s="40"/>
      <c r="AMJ35" s="40"/>
    </row>
    <row r="36" s="39" customFormat="true" ht="18.95" hidden="false" customHeight="true" outlineLevel="0" collapsed="false">
      <c r="A36" s="41" t="s">
        <v>93</v>
      </c>
      <c r="B36" s="33"/>
      <c r="C36" s="33"/>
      <c r="D36" s="34"/>
      <c r="E36" s="34"/>
      <c r="F36" s="34"/>
      <c r="G36" s="35"/>
      <c r="H36" s="35" t="s">
        <v>79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ALF36" s="40"/>
      <c r="ALG36" s="40"/>
      <c r="ALH36" s="40"/>
      <c r="ALI36" s="40"/>
      <c r="ALJ36" s="40"/>
      <c r="ALK36" s="40"/>
      <c r="ALL36" s="40"/>
      <c r="ALM36" s="40"/>
      <c r="ALN36" s="40"/>
      <c r="ALO36" s="40"/>
      <c r="ALP36" s="40"/>
      <c r="ALQ36" s="40"/>
      <c r="ALR36" s="40"/>
      <c r="ALS36" s="40"/>
      <c r="ALT36" s="40"/>
      <c r="ALU36" s="40"/>
      <c r="ALV36" s="40"/>
      <c r="ALW36" s="40"/>
      <c r="ALX36" s="40"/>
      <c r="ALY36" s="40"/>
      <c r="ALZ36" s="40"/>
      <c r="AMA36" s="40"/>
      <c r="AMB36" s="40"/>
      <c r="AMC36" s="40"/>
      <c r="AMD36" s="40"/>
      <c r="AME36" s="40"/>
      <c r="AMF36" s="40"/>
      <c r="AMG36" s="40"/>
      <c r="AMH36" s="40"/>
      <c r="AMI36" s="40"/>
      <c r="AMJ36" s="40"/>
    </row>
    <row r="37" s="1" customFormat="true" ht="18.95" hidden="false" customHeight="true" outlineLevel="0" collapsed="false">
      <c r="A37" s="65" t="s">
        <v>94</v>
      </c>
      <c r="B37" s="66"/>
      <c r="C37" s="66"/>
      <c r="D37" s="67"/>
      <c r="E37" s="67"/>
      <c r="F37" s="67"/>
      <c r="G37" s="68" t="s">
        <v>95</v>
      </c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/>
      <c r="AO37" s="70"/>
      <c r="AP37" s="70"/>
      <c r="AQ37" s="70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70"/>
      <c r="CK37" s="70"/>
      <c r="AMI37" s="0"/>
      <c r="AMJ37" s="0"/>
    </row>
    <row r="38" customFormat="false" ht="17.25" hidden="false" customHeight="true" outlineLevel="0" collapsed="false">
      <c r="A38" s="71" t="s">
        <v>96</v>
      </c>
      <c r="B38" s="72"/>
      <c r="C38" s="73" t="n">
        <f aca="false">D38/H38*100</f>
        <v>20.0363883693249</v>
      </c>
      <c r="D38" s="74" t="n">
        <f aca="false">SUM(D9:D37)</f>
        <v>1178.34</v>
      </c>
      <c r="E38" s="74" t="n">
        <f aca="false">SUM(E9:E37)</f>
        <v>1133.98</v>
      </c>
      <c r="F38" s="74" t="n">
        <f aca="false">SUM(F9:F35)</f>
        <v>22854.88</v>
      </c>
      <c r="G38" s="75" t="n">
        <f aca="false">SUM(G9:G34)</f>
        <v>5940</v>
      </c>
      <c r="H38" s="75" t="n">
        <f aca="false">SUM(H9:H36)</f>
        <v>5881</v>
      </c>
      <c r="I38" s="75" t="n">
        <f aca="false">SUM(I9:I36)</f>
        <v>40287</v>
      </c>
      <c r="J38" s="75" t="n">
        <f aca="false">SUM(J9:J36)</f>
        <v>19356.7</v>
      </c>
      <c r="K38" s="75" t="n">
        <f aca="false">SUM(K9:K36)</f>
        <v>43621.5</v>
      </c>
      <c r="L38" s="75" t="n">
        <f aca="false">SUM(L9:L36)</f>
        <v>2447</v>
      </c>
      <c r="M38" s="75" t="n">
        <f aca="false">SUM(M9:M36)</f>
        <v>67087</v>
      </c>
      <c r="N38" s="75" t="n">
        <f aca="false">SUM(N9:N36)</f>
        <v>6290</v>
      </c>
      <c r="O38" s="75" t="n">
        <f aca="false">SUM(O9:O36)</f>
        <v>60735</v>
      </c>
      <c r="P38" s="75" t="n">
        <f aca="false">SUM(P9:P36)</f>
        <v>5519.5</v>
      </c>
      <c r="Q38" s="75" t="n">
        <f aca="false">SUM(Q9:Q36)</f>
        <v>86300</v>
      </c>
      <c r="R38" s="75" t="n">
        <f aca="false">SUM(R9:R37)</f>
        <v>3642.5</v>
      </c>
      <c r="S38" s="75" t="n">
        <f aca="false">SUM(S9:S37)</f>
        <v>89066</v>
      </c>
      <c r="T38" s="75" t="n">
        <f aca="false">SUM(T9:T37)</f>
        <v>0</v>
      </c>
      <c r="U38" s="75" t="n">
        <f aca="false">SUM(U9:U36)</f>
        <v>540</v>
      </c>
      <c r="V38" s="75" t="n">
        <f aca="false">SUM(V9:V36)</f>
        <v>33497.3</v>
      </c>
      <c r="W38" s="75" t="n">
        <f aca="false">SUM(W9:W35)</f>
        <v>33290.3</v>
      </c>
      <c r="X38" s="75" t="n">
        <f aca="false">SUM(X9:X35)</f>
        <v>72407.6</v>
      </c>
      <c r="Y38" s="75" t="n">
        <f aca="false">SUM(Y9:Y35)</f>
        <v>0</v>
      </c>
      <c r="Z38" s="76" t="n">
        <f aca="false">X38/W38*10</f>
        <v>21.7503597143913</v>
      </c>
      <c r="AA38" s="75" t="n">
        <f aca="false">SUM(AA9:AA36)</f>
        <v>8731.4</v>
      </c>
      <c r="AB38" s="75" t="n">
        <f aca="false">SUM(AB9:AB36)</f>
        <v>17761.2</v>
      </c>
      <c r="AC38" s="77" t="n">
        <f aca="false">AB38/AA38*10</f>
        <v>20.34175504501</v>
      </c>
      <c r="AD38" s="75" t="n">
        <f aca="false">SUM(AD9:AD36)</f>
        <v>6137.3</v>
      </c>
      <c r="AE38" s="75" t="n">
        <f aca="false">SUM(AE9:AE36)</f>
        <v>15669</v>
      </c>
      <c r="AF38" s="76" t="n">
        <f aca="false">AE38/AD38*10</f>
        <v>25.5307708601502</v>
      </c>
      <c r="AG38" s="75" t="n">
        <f aca="false">SUM(AG9:AG37)</f>
        <v>18421.6</v>
      </c>
      <c r="AH38" s="75" t="n">
        <f aca="false">SUM(AH9:AH37)</f>
        <v>38977.4</v>
      </c>
      <c r="AI38" s="77" t="n">
        <f aca="false">AH38/AG38*10</f>
        <v>21.158531289356</v>
      </c>
      <c r="AJ38" s="75" t="n">
        <f aca="false">SUM(AJ9:AJ36)</f>
        <v>3237</v>
      </c>
      <c r="AK38" s="75" t="n">
        <f aca="false">SUM(AK9:AK36)</f>
        <v>1601.2</v>
      </c>
      <c r="AL38" s="75" t="n">
        <f aca="false">SUM(AL9:AL36)</f>
        <v>30637.3</v>
      </c>
      <c r="AM38" s="77" t="n">
        <f aca="false">AL38/AK38*10</f>
        <v>191.339620284786</v>
      </c>
      <c r="AN38" s="75" t="n">
        <f aca="false">SUM(AN9:AN37)</f>
        <v>380</v>
      </c>
      <c r="AO38" s="75" t="n">
        <f aca="false">SUM(AO9:AO37)</f>
        <v>355.5</v>
      </c>
      <c r="AP38" s="75" t="n">
        <f aca="false">SUM(AP9:AP37)</f>
        <v>2815.9</v>
      </c>
      <c r="AQ38" s="77" t="n">
        <f aca="false">AP38/AO38*10</f>
        <v>79.2095639943741</v>
      </c>
      <c r="AR38" s="77" t="n">
        <f aca="false">SUM(AR9:AR36)</f>
        <v>1982.62</v>
      </c>
      <c r="AS38" s="77" t="n">
        <f aca="false">SUM(AS9:AS36)</f>
        <v>784</v>
      </c>
      <c r="AT38" s="77" t="n">
        <f aca="false">SUM(AT9:AT36)</f>
        <v>14699.8</v>
      </c>
      <c r="AU38" s="77" t="n">
        <f aca="false">AT38/AS38*10</f>
        <v>187.497448979592</v>
      </c>
      <c r="AV38" s="77" t="n">
        <f aca="false">SUM(AV9:AV36)</f>
        <v>118.5</v>
      </c>
      <c r="AW38" s="77" t="n">
        <f aca="false">SUM(AW9:AW36)</f>
        <v>2253.2</v>
      </c>
      <c r="AX38" s="77" t="n">
        <f aca="false">SUM(AX9:AX36)</f>
        <v>146.1</v>
      </c>
      <c r="AY38" s="77" t="n">
        <f aca="false">SUM(AY9:AY36)</f>
        <v>1669.45</v>
      </c>
      <c r="AZ38" s="77" t="n">
        <f aca="false">SUM(AZ9:AZ36)</f>
        <v>68.2</v>
      </c>
      <c r="BA38" s="77" t="n">
        <f aca="false">SUM(BA9:BA36)</f>
        <v>1314.7</v>
      </c>
      <c r="BB38" s="77" t="n">
        <f aca="false">SUM(BB9:BB36)</f>
        <v>135.6</v>
      </c>
      <c r="BC38" s="77" t="n">
        <f aca="false">SUM(BC9:BC36)</f>
        <v>3080.8</v>
      </c>
      <c r="BD38" s="77" t="n">
        <f aca="false">SUM(BD9:BD36)</f>
        <v>97.3</v>
      </c>
      <c r="BE38" s="77" t="n">
        <f aca="false">SUM(BE9:BE36)</f>
        <v>2058.45</v>
      </c>
      <c r="BF38" s="77" t="n">
        <f aca="false">SUM(BF9:BF36)</f>
        <v>127</v>
      </c>
      <c r="BG38" s="77" t="n">
        <f aca="false">SUM(BG9:BG36)</f>
        <v>3311</v>
      </c>
      <c r="BH38" s="77" t="n">
        <f aca="false">SUM(BH9:BH36)</f>
        <v>91.3</v>
      </c>
      <c r="BI38" s="77" t="n">
        <f aca="false">SUM(BI9:BI36)</f>
        <v>1012.2</v>
      </c>
      <c r="BJ38" s="75" t="n">
        <f aca="false">BK38+BL38+BM38</f>
        <v>63.6</v>
      </c>
      <c r="BK38" s="75" t="n">
        <f aca="false">SUM(BK9:BK36)</f>
        <v>28</v>
      </c>
      <c r="BL38" s="75" t="n">
        <f aca="false">SUM(BL9:BL36)</f>
        <v>26.6</v>
      </c>
      <c r="BM38" s="75" t="n">
        <f aca="false">SUM(BM9:BM36)</f>
        <v>9</v>
      </c>
      <c r="BN38" s="75" t="n">
        <f aca="false">BO38+BP38+BQ38</f>
        <v>1678</v>
      </c>
      <c r="BO38" s="75" t="n">
        <f aca="false">SUM(BO9:BO36)</f>
        <v>861</v>
      </c>
      <c r="BP38" s="75" t="n">
        <f aca="false">SUM(BP9:BP36)</f>
        <v>634.2</v>
      </c>
      <c r="BQ38" s="75" t="n">
        <f aca="false">SUM(BQ9:BQ36)</f>
        <v>182.8</v>
      </c>
      <c r="BR38" s="75" t="n">
        <f aca="false">SUM(BR9:BR36)</f>
        <v>290921.97</v>
      </c>
      <c r="BS38" s="75" t="n">
        <f aca="false">SUM(BS9:BS36)</f>
        <v>1799</v>
      </c>
      <c r="BT38" s="75" t="n">
        <f aca="false">SUM(BT9:BT36)</f>
        <v>2427</v>
      </c>
      <c r="BU38" s="77" t="n">
        <f aca="false">BT38/BS38*10</f>
        <v>13.49082823791</v>
      </c>
      <c r="BV38" s="77" t="n">
        <f aca="false">SUM(BV9:BV35)</f>
        <v>200.7</v>
      </c>
      <c r="BW38" s="77" t="n">
        <f aca="false">SUM(BW9:BW35)</f>
        <v>30</v>
      </c>
      <c r="BX38" s="77" t="n">
        <f aca="false">SUM(BX9:BX35)</f>
        <v>30</v>
      </c>
      <c r="BY38" s="70" t="n">
        <f aca="false">BX38/BW38*10</f>
        <v>10</v>
      </c>
      <c r="BZ38" s="75" t="n">
        <f aca="false">SUM(BZ9:BZ36)</f>
        <v>135191</v>
      </c>
      <c r="CA38" s="75" t="n">
        <f aca="false">SUM(CA9:CA36)</f>
        <v>33150</v>
      </c>
      <c r="CB38" s="75" t="n">
        <f aca="false">SUM(CB9:CB36)</f>
        <v>8000.38</v>
      </c>
      <c r="CC38" s="75" t="n">
        <f aca="false">SUM(CC9:CC35)</f>
        <v>1932</v>
      </c>
      <c r="CD38" s="75" t="n">
        <f aca="false">SUM(CD9:CD35)</f>
        <v>1661</v>
      </c>
      <c r="CE38" s="75" t="n">
        <f aca="false">SUM(CE9:CE35)</f>
        <v>3555.5</v>
      </c>
      <c r="CF38" s="75" t="n">
        <f aca="false">SUM(CF9:CF36)</f>
        <v>1215</v>
      </c>
      <c r="CG38" s="75" t="n">
        <f aca="false">SUM(CG9:CG36)</f>
        <v>8513</v>
      </c>
      <c r="CH38" s="75"/>
      <c r="CI38" s="75"/>
      <c r="CJ38" s="75" t="n">
        <f aca="false">SUM(CJ9:CJ36)</f>
        <v>3764.6</v>
      </c>
      <c r="CK38" s="75" t="n">
        <f aca="false">SUM(CK9:CK37)</f>
        <v>2743.54</v>
      </c>
    </row>
    <row r="39" s="1" customFormat="true" ht="29.25" hidden="false" customHeight="true" outlineLevel="0" collapsed="false">
      <c r="A39" s="78" t="s">
        <v>97</v>
      </c>
      <c r="B39" s="79"/>
      <c r="C39" s="9"/>
      <c r="D39" s="79"/>
      <c r="E39" s="79"/>
      <c r="F39" s="79"/>
      <c r="G39" s="80"/>
      <c r="H39" s="80"/>
      <c r="I39" s="81"/>
      <c r="J39" s="81"/>
      <c r="K39" s="81" t="n">
        <f aca="false">K38/I38</f>
        <v>1.08276863504356</v>
      </c>
      <c r="L39" s="81"/>
      <c r="M39" s="81"/>
      <c r="N39" s="81"/>
      <c r="O39" s="81" t="n">
        <f aca="false">O38/M38</f>
        <v>0.905316976463398</v>
      </c>
      <c r="P39" s="81"/>
      <c r="Q39" s="81"/>
      <c r="R39" s="81"/>
      <c r="S39" s="81" t="n">
        <f aca="false">S38/Q38</f>
        <v>1.03205098493627</v>
      </c>
      <c r="T39" s="81"/>
      <c r="U39" s="81"/>
      <c r="V39" s="81"/>
      <c r="W39" s="81" t="n">
        <f aca="false">W38/V38</f>
        <v>0.99382039746487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 t="n">
        <f aca="false">AK38/AJ38</f>
        <v>0.494655545257955</v>
      </c>
      <c r="AL39" s="81"/>
      <c r="AM39" s="81"/>
      <c r="AN39" s="81"/>
      <c r="AO39" s="81" t="n">
        <f aca="false">AO38/AN38</f>
        <v>0.935526315789474</v>
      </c>
      <c r="AP39" s="81"/>
      <c r="AQ39" s="81"/>
      <c r="AR39" s="81"/>
      <c r="AS39" s="81" t="n">
        <f aca="false">AS38/AR38</f>
        <v>0.395436341810332</v>
      </c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 t="n">
        <f aca="false">BS38/BR38</f>
        <v>0.00618378873207823</v>
      </c>
      <c r="BT39" s="81"/>
      <c r="BU39" s="81"/>
      <c r="BV39" s="81"/>
      <c r="BW39" s="81" t="n">
        <f aca="false">BW38/BV38</f>
        <v>0.149476831091181</v>
      </c>
      <c r="BX39" s="81"/>
      <c r="BY39" s="81"/>
      <c r="BZ39" s="81"/>
      <c r="CA39" s="81" t="n">
        <f aca="false">CA38/BZ38</f>
        <v>0.245208630752047</v>
      </c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AMI39" s="0"/>
      <c r="AMJ39" s="0"/>
    </row>
    <row r="40" s="87" customFormat="true" ht="17.25" hidden="false" customHeight="true" outlineLevel="0" collapsed="false">
      <c r="A40" s="82" t="s">
        <v>98</v>
      </c>
      <c r="B40" s="83" t="n">
        <v>18.7</v>
      </c>
      <c r="C40" s="83"/>
      <c r="D40" s="83" t="n">
        <v>1108.6</v>
      </c>
      <c r="E40" s="83" t="n">
        <v>1074.4</v>
      </c>
      <c r="F40" s="83" t="n">
        <v>20017.1</v>
      </c>
      <c r="G40" s="84" t="n">
        <v>5940</v>
      </c>
      <c r="H40" s="84"/>
      <c r="I40" s="85" t="n">
        <v>51119</v>
      </c>
      <c r="J40" s="85" t="n">
        <v>18569</v>
      </c>
      <c r="K40" s="85" t="n">
        <v>43600</v>
      </c>
      <c r="L40" s="85" t="n">
        <v>1075</v>
      </c>
      <c r="M40" s="85" t="n">
        <v>66708</v>
      </c>
      <c r="N40" s="85" t="n">
        <v>5939</v>
      </c>
      <c r="O40" s="85" t="n">
        <v>53320</v>
      </c>
      <c r="P40" s="85" t="n">
        <v>7780</v>
      </c>
      <c r="Q40" s="85" t="n">
        <v>78412</v>
      </c>
      <c r="R40" s="85" t="n">
        <v>1343</v>
      </c>
      <c r="S40" s="85" t="n">
        <v>19817</v>
      </c>
      <c r="T40" s="85" t="n">
        <v>0</v>
      </c>
      <c r="U40" s="85" t="n">
        <v>217</v>
      </c>
      <c r="V40" s="85" t="n">
        <v>32214</v>
      </c>
      <c r="W40" s="85" t="n">
        <v>30194</v>
      </c>
      <c r="X40" s="85" t="n">
        <v>58898</v>
      </c>
      <c r="Y40" s="85" t="n">
        <v>0</v>
      </c>
      <c r="Z40" s="85" t="n">
        <v>20</v>
      </c>
      <c r="AA40" s="85" t="n">
        <v>9127</v>
      </c>
      <c r="AB40" s="85" t="n">
        <v>16774</v>
      </c>
      <c r="AC40" s="85" t="n">
        <v>18</v>
      </c>
      <c r="AD40" s="85" t="n">
        <v>5479</v>
      </c>
      <c r="AE40" s="85" t="n">
        <v>10679</v>
      </c>
      <c r="AF40" s="85" t="n">
        <f aca="false">AE40/AD40*10</f>
        <v>19.4907829895966</v>
      </c>
      <c r="AG40" s="85" t="n">
        <v>15588</v>
      </c>
      <c r="AH40" s="85" t="n">
        <v>31445</v>
      </c>
      <c r="AI40" s="85" t="n">
        <f aca="false">AH40/AG40*10</f>
        <v>20.1725686425455</v>
      </c>
      <c r="AJ40" s="85" t="n">
        <v>3683</v>
      </c>
      <c r="AK40" s="85" t="n">
        <v>425</v>
      </c>
      <c r="AL40" s="85" t="n">
        <v>8720</v>
      </c>
      <c r="AM40" s="85" t="n">
        <v>205</v>
      </c>
      <c r="AN40" s="86" t="n">
        <v>211</v>
      </c>
      <c r="AO40" s="86" t="n">
        <v>154</v>
      </c>
      <c r="AP40" s="86" t="n">
        <v>1392</v>
      </c>
      <c r="AQ40" s="70" t="n">
        <v>91</v>
      </c>
      <c r="AR40" s="85" t="n">
        <v>2098</v>
      </c>
      <c r="AS40" s="85" t="n">
        <v>684</v>
      </c>
      <c r="AT40" s="85" t="n">
        <v>11689</v>
      </c>
      <c r="AU40" s="85" t="n">
        <v>171</v>
      </c>
      <c r="AV40" s="85" t="n">
        <v>44</v>
      </c>
      <c r="AW40" s="85" t="n">
        <v>944</v>
      </c>
      <c r="AX40" s="85" t="n">
        <v>59</v>
      </c>
      <c r="AY40" s="85" t="n">
        <v>759</v>
      </c>
      <c r="AZ40" s="85" t="n">
        <v>18</v>
      </c>
      <c r="BA40" s="85" t="n">
        <v>307</v>
      </c>
      <c r="BB40" s="85" t="n">
        <v>14</v>
      </c>
      <c r="BC40" s="85" t="n">
        <v>267</v>
      </c>
      <c r="BD40" s="85" t="n">
        <v>9</v>
      </c>
      <c r="BE40" s="85" t="n">
        <v>173</v>
      </c>
      <c r="BF40" s="85" t="n">
        <v>4</v>
      </c>
      <c r="BG40" s="85" t="n">
        <v>68</v>
      </c>
      <c r="BH40" s="85" t="n">
        <v>47</v>
      </c>
      <c r="BI40" s="85" t="n">
        <v>421</v>
      </c>
      <c r="BJ40" s="85" t="n">
        <v>95</v>
      </c>
      <c r="BK40" s="85"/>
      <c r="BL40" s="85"/>
      <c r="BM40" s="85"/>
      <c r="BN40" s="85" t="n">
        <v>0</v>
      </c>
      <c r="BO40" s="85"/>
      <c r="BP40" s="85"/>
      <c r="BQ40" s="85"/>
      <c r="BR40" s="85" t="n">
        <v>266582</v>
      </c>
      <c r="BS40" s="85" t="n">
        <v>5</v>
      </c>
      <c r="BT40" s="85" t="n">
        <v>5</v>
      </c>
      <c r="BU40" s="85" t="n">
        <v>10</v>
      </c>
      <c r="BV40" s="85" t="n">
        <v>0</v>
      </c>
      <c r="BW40" s="85" t="n">
        <v>0</v>
      </c>
      <c r="BX40" s="85" t="n">
        <v>0</v>
      </c>
      <c r="BY40" s="85" t="n">
        <v>0</v>
      </c>
      <c r="BZ40" s="85" t="n">
        <v>144993</v>
      </c>
      <c r="CA40" s="85" t="n">
        <v>14465</v>
      </c>
      <c r="CB40" s="85" t="n">
        <v>3387</v>
      </c>
      <c r="CC40" s="85"/>
      <c r="CD40" s="85"/>
      <c r="CE40" s="85"/>
      <c r="CF40" s="85" t="n">
        <v>512</v>
      </c>
      <c r="CG40" s="85" t="n">
        <v>14840</v>
      </c>
      <c r="CH40" s="85"/>
      <c r="CI40" s="85"/>
      <c r="CJ40" s="85" t="n">
        <v>0</v>
      </c>
      <c r="CK40" s="85" t="n">
        <v>4984</v>
      </c>
      <c r="AMI40" s="0"/>
      <c r="AMJ40" s="0"/>
    </row>
    <row r="41" s="87" customFormat="true" ht="27.75" hidden="false" customHeight="true" outlineLevel="0" collapsed="false">
      <c r="A41" s="88"/>
      <c r="B41" s="89" t="s">
        <v>99</v>
      </c>
      <c r="C41" s="89"/>
      <c r="D41" s="89"/>
      <c r="E41" s="89"/>
      <c r="F41" s="89"/>
      <c r="G41" s="90"/>
      <c r="H41" s="90"/>
      <c r="O41" s="91" t="s">
        <v>100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N41" s="90"/>
      <c r="AO41" s="90"/>
      <c r="AP41" s="90"/>
      <c r="AQ41" s="90"/>
      <c r="CJ41" s="92"/>
      <c r="CK41" s="92"/>
      <c r="AMI41" s="0"/>
      <c r="AMJ41" s="0"/>
    </row>
    <row r="42" customFormat="false" ht="16.5" hidden="false" customHeight="true" outlineLevel="0" collapsed="false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</row>
  </sheetData>
  <mergeCells count="116">
    <mergeCell ref="A1:T1"/>
    <mergeCell ref="A2:T2"/>
    <mergeCell ref="A3:A8"/>
    <mergeCell ref="B3:F3"/>
    <mergeCell ref="G3:H5"/>
    <mergeCell ref="I3:T4"/>
    <mergeCell ref="U3:U7"/>
    <mergeCell ref="V3:AI4"/>
    <mergeCell ref="AJ3:AM5"/>
    <mergeCell ref="AN3:AQ5"/>
    <mergeCell ref="AR3:AU5"/>
    <mergeCell ref="AV3:BI4"/>
    <mergeCell ref="BJ3:BQ5"/>
    <mergeCell ref="BR3:BU5"/>
    <mergeCell ref="BV3:BY5"/>
    <mergeCell ref="BZ3:CA5"/>
    <mergeCell ref="CB3:CE5"/>
    <mergeCell ref="CF3:CG7"/>
    <mergeCell ref="CH3:CI5"/>
    <mergeCell ref="CJ3:CJ7"/>
    <mergeCell ref="CK3:CK7"/>
    <mergeCell ref="B4:C4"/>
    <mergeCell ref="D4:D7"/>
    <mergeCell ref="E4:E7"/>
    <mergeCell ref="F4:F7"/>
    <mergeCell ref="B5:B7"/>
    <mergeCell ref="C5:C7"/>
    <mergeCell ref="I5:L5"/>
    <mergeCell ref="M5:P5"/>
    <mergeCell ref="Q5:T5"/>
    <mergeCell ref="V5:Z5"/>
    <mergeCell ref="AA5:AC5"/>
    <mergeCell ref="AD5:AF5"/>
    <mergeCell ref="AG5:AI5"/>
    <mergeCell ref="AV5:AW5"/>
    <mergeCell ref="AX5:AY5"/>
    <mergeCell ref="AZ5:BA5"/>
    <mergeCell ref="BB5:BC5"/>
    <mergeCell ref="BD5:BE5"/>
    <mergeCell ref="BF5:BG5"/>
    <mergeCell ref="BH5:BI5"/>
    <mergeCell ref="G6:G7"/>
    <mergeCell ref="H6:H7"/>
    <mergeCell ref="I6:I7"/>
    <mergeCell ref="J6:J7"/>
    <mergeCell ref="K6:K7"/>
    <mergeCell ref="L6:L7"/>
    <mergeCell ref="M6:M7"/>
    <mergeCell ref="N6:O7"/>
    <mergeCell ref="P6:P7"/>
    <mergeCell ref="Q6:Q7"/>
    <mergeCell ref="R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H6:CH7"/>
    <mergeCell ref="CI6:CI7"/>
    <mergeCell ref="BN7:BQ7"/>
    <mergeCell ref="G40:H40"/>
    <mergeCell ref="B42:G42"/>
  </mergeCells>
  <printOptions headings="false" gridLines="false" gridLinesSet="true" horizontalCentered="true" verticalCentered="false"/>
  <pageMargins left="0.39375" right="0.354166666666667" top="0" bottom="0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2" manualBreakCount="2">
    <brk id="21" man="true" max="65535" min="0"/>
    <brk id="73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77" zoomScalePageLayoutView="78" workbookViewId="0">
      <selection pane="topLeft" activeCell="A1" activeCellId="0" sqref="A1"/>
    </sheetView>
  </sheetViews>
  <sheetFormatPr defaultColWidth="5.3046875" defaultRowHeight="12.75" zeroHeight="false" outlineLevelRow="0" outlineLevelCol="0"/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2021-08-09T10:53:39Z</dcterms:created>
  <dc:creator>Анна Сергеевна Опалева</dc:creator>
  <dc:description/>
  <dc:language>ru-RU</dc:language>
  <cp:lastModifiedBy>Анна Сергеевна Опалева</cp:lastModifiedBy>
  <cp:lastPrinted>2021-09-08T10:37:35Z</cp:lastPrinted>
  <dcterms:modified xsi:type="dcterms:W3CDTF">2021-09-20T10:45:37Z</dcterms:modified>
  <cp:revision>294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