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195" windowHeight="7305"/>
  </bookViews>
  <sheets>
    <sheet name="Эффективность программы" sheetId="6" r:id="rId1"/>
  </sheets>
  <definedNames>
    <definedName name="_xlnm.Print_Titles" localSheetId="0">'Эффективность программы'!$8:$11</definedName>
  </definedNames>
  <calcPr calcId="145621" iterateDelta="1E-4"/>
</workbook>
</file>

<file path=xl/calcChain.xml><?xml version="1.0" encoding="utf-8"?>
<calcChain xmlns="http://schemas.openxmlformats.org/spreadsheetml/2006/main">
  <c r="H80" i="6" l="1"/>
  <c r="H81" i="6"/>
  <c r="H82" i="6"/>
  <c r="H83" i="6"/>
  <c r="F81" i="6"/>
  <c r="F82" i="6"/>
  <c r="F83" i="6"/>
  <c r="F80" i="6"/>
  <c r="F74" i="6"/>
  <c r="F61" i="6" l="1"/>
  <c r="H77" i="6" l="1"/>
  <c r="H78" i="6" s="1"/>
  <c r="F77" i="6"/>
  <c r="H74" i="6"/>
  <c r="H73" i="6"/>
  <c r="F73" i="6"/>
  <c r="H69" i="6"/>
  <c r="F69" i="6"/>
  <c r="H68" i="6"/>
  <c r="F68" i="6"/>
  <c r="H67" i="6"/>
  <c r="F67" i="6"/>
  <c r="H66" i="6"/>
  <c r="F66" i="6"/>
  <c r="H64" i="6"/>
  <c r="F64" i="6"/>
  <c r="H63" i="6"/>
  <c r="F63" i="6"/>
  <c r="H61" i="6"/>
  <c r="H60" i="6"/>
  <c r="H71" i="6" s="1"/>
  <c r="F60" i="6"/>
  <c r="H57" i="6"/>
  <c r="F57" i="6"/>
  <c r="H56" i="6"/>
  <c r="F56" i="6"/>
  <c r="H55" i="6"/>
  <c r="F55" i="6"/>
  <c r="H54" i="6"/>
  <c r="F54" i="6"/>
  <c r="H52" i="6"/>
  <c r="F52" i="6"/>
  <c r="H51" i="6"/>
  <c r="F51" i="6"/>
  <c r="H48" i="6"/>
  <c r="F48" i="6"/>
  <c r="H47" i="6"/>
  <c r="F47" i="6"/>
  <c r="H46" i="6"/>
  <c r="F46" i="6"/>
  <c r="H45" i="6"/>
  <c r="H58" i="6" s="1"/>
  <c r="F45" i="6"/>
  <c r="H37" i="6"/>
  <c r="H42" i="6" s="1"/>
  <c r="F37" i="6"/>
  <c r="H34" i="6"/>
  <c r="H35" i="6" s="1"/>
  <c r="F34" i="6"/>
  <c r="H31" i="6"/>
  <c r="F31" i="6"/>
  <c r="H30" i="6"/>
  <c r="H32" i="6" s="1"/>
  <c r="F30" i="6"/>
  <c r="H27" i="6"/>
  <c r="F27" i="6"/>
  <c r="H25" i="6"/>
  <c r="H28" i="6" s="1"/>
  <c r="F25" i="6"/>
  <c r="H22" i="6"/>
  <c r="F22" i="6"/>
  <c r="H21" i="6"/>
  <c r="F21" i="6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H23" i="6" s="1"/>
  <c r="F14" i="6"/>
  <c r="H75" i="6" l="1"/>
</calcChain>
</file>

<file path=xl/sharedStrings.xml><?xml version="1.0" encoding="utf-8"?>
<sst xmlns="http://schemas.openxmlformats.org/spreadsheetml/2006/main" count="257" uniqueCount="134">
  <si>
    <t>(наименование государственной программы)</t>
  </si>
  <si>
    <t>№ п/п</t>
  </si>
  <si>
    <t>1.</t>
  </si>
  <si>
    <t>Индекс производства продукции сельского хозяйства в хозяйствах всех категорий (в сопоставимых ценах)</t>
  </si>
  <si>
    <t>в % к предыдущему году</t>
  </si>
  <si>
    <t>2.</t>
  </si>
  <si>
    <t>Индекс производства продукции растениеводства (в сопоставимых ценах)</t>
  </si>
  <si>
    <t>3.</t>
  </si>
  <si>
    <t>Индекс производства продукции животноводства (в сопоставимых ценах)</t>
  </si>
  <si>
    <t>4.</t>
  </si>
  <si>
    <t>Индекс производства пищевых продуктов, включая напитки (в сопоставимых ценах)</t>
  </si>
  <si>
    <t>5.</t>
  </si>
  <si>
    <t>Рентабельность сельскохозяйственных организаций (с учетом субсидий)</t>
  </si>
  <si>
    <t>%</t>
  </si>
  <si>
    <t>6.</t>
  </si>
  <si>
    <t>Доля прибыльных крупных и средних организаций в их общем количестве</t>
  </si>
  <si>
    <t>7.</t>
  </si>
  <si>
    <t>Среднемесячная номинальная начисленная заработная плата работников, занятых в сельском хозяйстве региона</t>
  </si>
  <si>
    <t>руб.</t>
  </si>
  <si>
    <t>8.</t>
  </si>
  <si>
    <t xml:space="preserve">Прирост высокопроизводительных рабочих мест </t>
  </si>
  <si>
    <t>ед.</t>
  </si>
  <si>
    <t>9.</t>
  </si>
  <si>
    <t xml:space="preserve">Прирост организаций, осуществляющих технологические инновации
в агропромышленном комплексе Приморского края
</t>
  </si>
  <si>
    <t>10.</t>
  </si>
  <si>
    <t>Подпрограмма № 1 «Техническая и  технологическая модернизация,
инновационное развитие агропромышленного комплекса»</t>
  </si>
  <si>
    <t>шт.</t>
  </si>
  <si>
    <t>Создание сборочных цехов по сбору (выпуску) сельскохозяйственной техники на территории Приморского края</t>
  </si>
  <si>
    <t>-</t>
  </si>
  <si>
    <t>Количество производимой техники на территории Приморского края</t>
  </si>
  <si>
    <t>Подпрограмма № 2 «Снижение финансовых рисков и повышение финансовой устойчивости»</t>
  </si>
  <si>
    <t>Объем субсидируемых кредитов (займов) всего</t>
  </si>
  <si>
    <t>млрд.руб.</t>
  </si>
  <si>
    <t>Удельный вес застрахованных посевных площадей в общей посевной площади</t>
  </si>
  <si>
    <t>Подпрограмма № 3 «Сохранение и повышение плодородия почв»</t>
  </si>
  <si>
    <t>Доля обрабатываемой пашни в ее общем объеме в хозяйствах всех категорий</t>
  </si>
  <si>
    <t>Подпрограмма № 4 «Развитие мелиорации сельскохозяйственных земель Приморского края»</t>
  </si>
  <si>
    <t>Ввод в эксплуатацию мелиорируемых земель за счет реконструкции, технического перевооружения и строительства новых мелиоративных систем, включая мелиоративные системы общего и индивидуального пользования</t>
  </si>
  <si>
    <t>тыс. га</t>
  </si>
  <si>
    <t>Защита земель от водной эрозии, затопления и подтопления</t>
  </si>
  <si>
    <t>Приведение отдельно расположенных гидротехнических сооружений в безопасное в эксплуатации техническое состояние</t>
  </si>
  <si>
    <t>Сохранение существующих и создание  новых высокотехнологичных рабочих мест</t>
  </si>
  <si>
    <t>11.</t>
  </si>
  <si>
    <t>Вовлечение в оборот выбывших сельскохозяйственных угодий за счет проведения культуртехнических работ</t>
  </si>
  <si>
    <t>Подпрограмма № 5 «Развитие подотрасли растениеводства, переработки и
реализации продукции растениеводства»</t>
  </si>
  <si>
    <t>Производство продукции растениеводства в хозяйствах всех категорий</t>
  </si>
  <si>
    <t>12.</t>
  </si>
  <si>
    <t>Зерновые и зернобобовые</t>
  </si>
  <si>
    <t>тыс. тонн</t>
  </si>
  <si>
    <t>13.</t>
  </si>
  <si>
    <t>Картофель</t>
  </si>
  <si>
    <t>Овощи (открытого и защищенного грунта)</t>
  </si>
  <si>
    <t>Соя</t>
  </si>
  <si>
    <t>Производство (переработка) продукции растениеводства</t>
  </si>
  <si>
    <t>16.</t>
  </si>
  <si>
    <t>Производство сахара из сахарной свеклы</t>
  </si>
  <si>
    <t>17.</t>
  </si>
  <si>
    <t>Крупы</t>
  </si>
  <si>
    <t>18.</t>
  </si>
  <si>
    <t>Хлебобулочных изделий, диетических и обогащенных микронутриентами</t>
  </si>
  <si>
    <t>Доля потребления продуктов питания собственного производства в общем объеме потребления, в том числе:</t>
  </si>
  <si>
    <t>19.</t>
  </si>
  <si>
    <t>20.</t>
  </si>
  <si>
    <t>Овощи</t>
  </si>
  <si>
    <t>21.</t>
  </si>
  <si>
    <t>Сахар</t>
  </si>
  <si>
    <t>22.</t>
  </si>
  <si>
    <t>Масло растительное</t>
  </si>
  <si>
    <t>Подпрограмма № 6 «Развитие подотрасли животноводства, племенного животноводства, комплексного оздоровления стада крупного рогатого скота, переработки и реализации продукции животноводства»</t>
  </si>
  <si>
    <t>23.</t>
  </si>
  <si>
    <t>Поголовье  крупного рогатого скота специализированных мясных пород и помесного скота, полученного от скрещивания со специализированными мясными породами в сельскохозяйственных организациях, крестьянских (фермерских) хозяйствах, включая индивидуальных предпринимателей*</t>
  </si>
  <si>
    <t>голов</t>
  </si>
  <si>
    <t>24.</t>
  </si>
  <si>
    <t>Производство скота и птицы на убой в хозяйствах всех категорий   (в живом весе)</t>
  </si>
  <si>
    <t>тыс.тонн</t>
  </si>
  <si>
    <t>25.</t>
  </si>
  <si>
    <t>Прирост производственных мощностей по убою скота и его первичной переработке</t>
  </si>
  <si>
    <t>26.</t>
  </si>
  <si>
    <t>Производство молока всех видов в хозяйствах всех категорий</t>
  </si>
  <si>
    <t>27.</t>
  </si>
  <si>
    <t>Производство яиц</t>
  </si>
  <si>
    <t>млн.штук</t>
  </si>
  <si>
    <t>28.</t>
  </si>
  <si>
    <t>Молоко и молокопродукты</t>
  </si>
  <si>
    <t>29.</t>
  </si>
  <si>
    <t>Мясо и мясопродукты</t>
  </si>
  <si>
    <t>30.</t>
  </si>
  <si>
    <t>Яйца</t>
  </si>
  <si>
    <t>31.</t>
  </si>
  <si>
    <t>Объемы реализации племенного молодняка племенными репродукторами Приморского края</t>
  </si>
  <si>
    <t>крс гол.</t>
  </si>
  <si>
    <t>32.</t>
  </si>
  <si>
    <t>Доля здорового по заболеванию лейкоз поголовья скота (включая вирусоносителей) от общего поголовья скота</t>
  </si>
  <si>
    <t>Подпрограмма № 7 «Поддержка  малых  форм  хозяйствования»</t>
  </si>
  <si>
    <t>33.</t>
  </si>
  <si>
    <t>Количество хозяйств начинающих фермеров, осуществивших проекты создания и развития своих хозяйств с помощью государственной поддержки.</t>
  </si>
  <si>
    <t>34.</t>
  </si>
  <si>
    <t>Количество построенных или реконструированных семейных животноводческих ферм</t>
  </si>
  <si>
    <t>Подпрограмма № 8 «Обеспечение функций управления реализации к Государственной программе Приморского края «Развитие сельского хозяйства и регулирования рынков сельскохозяйственной продукции, сырья и продовольствия. Повышение уровня жизни сельского населения Приморского края на 2013 - 2020 годы»</t>
  </si>
  <si>
    <t>35.</t>
  </si>
  <si>
    <t>Количество оказанных государственных услуг и работ в сфере развития сельского хозяйства и регулирования рынков сельскохозяйственной продукции, сырья и продовольствия</t>
  </si>
  <si>
    <t>36.</t>
  </si>
  <si>
    <t>Ввод (приобретение) жилья для граждан, проживающих в сельской местности, всего</t>
  </si>
  <si>
    <t>кв. м</t>
  </si>
  <si>
    <t>37.</t>
  </si>
  <si>
    <t>в том числе мероприятия по обеспечению жильем молодых семей и молодых специалистов в сельской местности</t>
  </si>
  <si>
    <t>38.</t>
  </si>
  <si>
    <t>Количество сельских семей, всего</t>
  </si>
  <si>
    <t>39.</t>
  </si>
  <si>
    <t>ОЦЕНКА</t>
  </si>
  <si>
    <t>эффективности значений показателей (индикаторов)</t>
  </si>
  <si>
    <r>
      <t xml:space="preserve">государственной Программы Приморского края «Развитие сельского хозяйства и регулирования рынков сельскохозяйственной продукции, сырья и </t>
    </r>
    <r>
      <rPr>
        <b/>
        <u/>
        <sz val="10"/>
        <color indexed="8"/>
        <rFont val="Times New Roman"/>
        <family val="1"/>
        <charset val="204"/>
      </rPr>
      <t>продовольствия. Повышение уровня жизни сельского населения Приморского края» на 2013 - 2020 годы</t>
    </r>
  </si>
  <si>
    <t>(отчетный период)</t>
  </si>
  <si>
    <t>Показатель (индикатор)
(наименование)</t>
  </si>
  <si>
    <t>Ед. измерения</t>
  </si>
  <si>
    <t>Значения показателей (индикаторов) государственной программы</t>
  </si>
  <si>
    <t>Отклонение, %, п.п.</t>
  </si>
  <si>
    <t xml:space="preserve"> Оценка целевых индикаторов по государственной программе, подпрограмме</t>
  </si>
  <si>
    <t>отчетный период</t>
  </si>
  <si>
    <t>государственная Программа Приморского края «Развитие сельского хозяйстваи регулирования рынков сельскохозяйственной продукции, сырья и продовольствия. Повышение уровня жизни сельского населения Приморского края» на 2013-2020 годы</t>
  </si>
  <si>
    <t>Индикаторы оценки эффективности Государственной программы, в том числе:</t>
  </si>
  <si>
    <t>Итоговая сводная оценка целевых индикаторов по государственной программе</t>
  </si>
  <si>
    <t>Объемы приобретения  новой техники сельскохозяйственными товаропроизводителями всех форм собственности (включая ЛПХ)</t>
  </si>
  <si>
    <t>Итоговая сводная оценка целевых индикаторов по подпрограмме</t>
  </si>
  <si>
    <t>14.</t>
  </si>
  <si>
    <t>15.</t>
  </si>
  <si>
    <t>Формула расчета</t>
  </si>
  <si>
    <t xml:space="preserve">Среднее значение всех показателей подпрограммы </t>
  </si>
  <si>
    <t>((фактическое значение показателя-плановое значение показателя)/фактическое значение показателя)*100</t>
  </si>
  <si>
    <t>((фактическое значение показателя-плановое значение показателя)/фактическое значение показателя)*110</t>
  </si>
  <si>
    <t>за 2015 год</t>
  </si>
  <si>
    <t>Подпрограмма № 9 «Социальное развитие села в Приморском  крае»</t>
  </si>
  <si>
    <t>план
2015 года</t>
  </si>
  <si>
    <t>факт
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</si>
</sst>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164" fontId="5" fillId="0" borderId="25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164" fontId="5" fillId="0" borderId="29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justify" wrapText="1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justify" wrapText="1"/>
    </xf>
    <xf numFmtId="0" fontId="5" fillId="0" borderId="42" xfId="0" applyFont="1" applyBorder="1" applyAlignment="1">
      <alignment horizontal="center" wrapText="1"/>
    </xf>
    <xf numFmtId="0" fontId="5" fillId="0" borderId="9" xfId="0" applyFont="1" applyBorder="1" applyAlignment="1">
      <alignment horizontal="justify" wrapText="1"/>
    </xf>
    <xf numFmtId="164" fontId="7" fillId="0" borderId="2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justify" wrapText="1"/>
    </xf>
    <xf numFmtId="0" fontId="5" fillId="0" borderId="25" xfId="0" applyFont="1" applyFill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15" xfId="0" applyFont="1" applyBorder="1" applyAlignment="1">
      <alignment horizontal="justify" wrapText="1"/>
    </xf>
    <xf numFmtId="0" fontId="5" fillId="0" borderId="15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justify" wrapText="1"/>
    </xf>
    <xf numFmtId="0" fontId="5" fillId="0" borderId="19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wrapText="1"/>
    </xf>
    <xf numFmtId="0" fontId="9" fillId="0" borderId="14" xfId="0" applyFont="1" applyFill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/>
    </xf>
    <xf numFmtId="0" fontId="5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55" zoomScaleNormal="100" workbookViewId="0">
      <selection activeCell="C83" sqref="C83"/>
    </sheetView>
  </sheetViews>
  <sheetFormatPr defaultRowHeight="15" x14ac:dyDescent="0.25"/>
  <cols>
    <col min="1" max="1" width="5.85546875" style="1" customWidth="1"/>
    <col min="2" max="2" width="30.28515625" style="1" customWidth="1"/>
    <col min="3" max="3" width="14.140625" style="1" customWidth="1"/>
    <col min="4" max="4" width="12.42578125" style="1" customWidth="1"/>
    <col min="5" max="5" width="13.28515625" style="1" customWidth="1"/>
    <col min="6" max="6" width="12" style="1" customWidth="1"/>
    <col min="7" max="7" width="14" style="1" customWidth="1"/>
    <col min="8" max="9" width="15.85546875" style="1" customWidth="1"/>
    <col min="10" max="258" width="9.140625" style="1"/>
    <col min="259" max="259" width="5.85546875" style="1" customWidth="1"/>
    <col min="260" max="260" width="30.28515625" style="1" customWidth="1"/>
    <col min="261" max="261" width="14.140625" style="1" customWidth="1"/>
    <col min="262" max="262" width="18.28515625" style="1" customWidth="1"/>
    <col min="263" max="264" width="17.42578125" style="1" customWidth="1"/>
    <col min="265" max="265" width="19.140625" style="1" customWidth="1"/>
    <col min="266" max="514" width="9.140625" style="1"/>
    <col min="515" max="515" width="5.85546875" style="1" customWidth="1"/>
    <col min="516" max="516" width="30.28515625" style="1" customWidth="1"/>
    <col min="517" max="517" width="14.140625" style="1" customWidth="1"/>
    <col min="518" max="518" width="18.28515625" style="1" customWidth="1"/>
    <col min="519" max="520" width="17.42578125" style="1" customWidth="1"/>
    <col min="521" max="521" width="19.140625" style="1" customWidth="1"/>
    <col min="522" max="770" width="9.140625" style="1"/>
    <col min="771" max="771" width="5.85546875" style="1" customWidth="1"/>
    <col min="772" max="772" width="30.28515625" style="1" customWidth="1"/>
    <col min="773" max="773" width="14.140625" style="1" customWidth="1"/>
    <col min="774" max="774" width="18.28515625" style="1" customWidth="1"/>
    <col min="775" max="776" width="17.42578125" style="1" customWidth="1"/>
    <col min="777" max="777" width="19.140625" style="1" customWidth="1"/>
    <col min="778" max="1026" width="9.140625" style="1"/>
    <col min="1027" max="1027" width="5.85546875" style="1" customWidth="1"/>
    <col min="1028" max="1028" width="30.28515625" style="1" customWidth="1"/>
    <col min="1029" max="1029" width="14.140625" style="1" customWidth="1"/>
    <col min="1030" max="1030" width="18.28515625" style="1" customWidth="1"/>
    <col min="1031" max="1032" width="17.42578125" style="1" customWidth="1"/>
    <col min="1033" max="1033" width="19.140625" style="1" customWidth="1"/>
    <col min="1034" max="1282" width="9.140625" style="1"/>
    <col min="1283" max="1283" width="5.85546875" style="1" customWidth="1"/>
    <col min="1284" max="1284" width="30.28515625" style="1" customWidth="1"/>
    <col min="1285" max="1285" width="14.140625" style="1" customWidth="1"/>
    <col min="1286" max="1286" width="18.28515625" style="1" customWidth="1"/>
    <col min="1287" max="1288" width="17.42578125" style="1" customWidth="1"/>
    <col min="1289" max="1289" width="19.140625" style="1" customWidth="1"/>
    <col min="1290" max="1538" width="9.140625" style="1"/>
    <col min="1539" max="1539" width="5.85546875" style="1" customWidth="1"/>
    <col min="1540" max="1540" width="30.28515625" style="1" customWidth="1"/>
    <col min="1541" max="1541" width="14.140625" style="1" customWidth="1"/>
    <col min="1542" max="1542" width="18.28515625" style="1" customWidth="1"/>
    <col min="1543" max="1544" width="17.42578125" style="1" customWidth="1"/>
    <col min="1545" max="1545" width="19.140625" style="1" customWidth="1"/>
    <col min="1546" max="1794" width="9.140625" style="1"/>
    <col min="1795" max="1795" width="5.85546875" style="1" customWidth="1"/>
    <col min="1796" max="1796" width="30.28515625" style="1" customWidth="1"/>
    <col min="1797" max="1797" width="14.140625" style="1" customWidth="1"/>
    <col min="1798" max="1798" width="18.28515625" style="1" customWidth="1"/>
    <col min="1799" max="1800" width="17.42578125" style="1" customWidth="1"/>
    <col min="1801" max="1801" width="19.140625" style="1" customWidth="1"/>
    <col min="1802" max="2050" width="9.140625" style="1"/>
    <col min="2051" max="2051" width="5.85546875" style="1" customWidth="1"/>
    <col min="2052" max="2052" width="30.28515625" style="1" customWidth="1"/>
    <col min="2053" max="2053" width="14.140625" style="1" customWidth="1"/>
    <col min="2054" max="2054" width="18.28515625" style="1" customWidth="1"/>
    <col min="2055" max="2056" width="17.42578125" style="1" customWidth="1"/>
    <col min="2057" max="2057" width="19.140625" style="1" customWidth="1"/>
    <col min="2058" max="2306" width="9.140625" style="1"/>
    <col min="2307" max="2307" width="5.85546875" style="1" customWidth="1"/>
    <col min="2308" max="2308" width="30.28515625" style="1" customWidth="1"/>
    <col min="2309" max="2309" width="14.140625" style="1" customWidth="1"/>
    <col min="2310" max="2310" width="18.28515625" style="1" customWidth="1"/>
    <col min="2311" max="2312" width="17.42578125" style="1" customWidth="1"/>
    <col min="2313" max="2313" width="19.140625" style="1" customWidth="1"/>
    <col min="2314" max="2562" width="9.140625" style="1"/>
    <col min="2563" max="2563" width="5.85546875" style="1" customWidth="1"/>
    <col min="2564" max="2564" width="30.28515625" style="1" customWidth="1"/>
    <col min="2565" max="2565" width="14.140625" style="1" customWidth="1"/>
    <col min="2566" max="2566" width="18.28515625" style="1" customWidth="1"/>
    <col min="2567" max="2568" width="17.42578125" style="1" customWidth="1"/>
    <col min="2569" max="2569" width="19.140625" style="1" customWidth="1"/>
    <col min="2570" max="2818" width="9.140625" style="1"/>
    <col min="2819" max="2819" width="5.85546875" style="1" customWidth="1"/>
    <col min="2820" max="2820" width="30.28515625" style="1" customWidth="1"/>
    <col min="2821" max="2821" width="14.140625" style="1" customWidth="1"/>
    <col min="2822" max="2822" width="18.28515625" style="1" customWidth="1"/>
    <col min="2823" max="2824" width="17.42578125" style="1" customWidth="1"/>
    <col min="2825" max="2825" width="19.140625" style="1" customWidth="1"/>
    <col min="2826" max="3074" width="9.140625" style="1"/>
    <col min="3075" max="3075" width="5.85546875" style="1" customWidth="1"/>
    <col min="3076" max="3076" width="30.28515625" style="1" customWidth="1"/>
    <col min="3077" max="3077" width="14.140625" style="1" customWidth="1"/>
    <col min="3078" max="3078" width="18.28515625" style="1" customWidth="1"/>
    <col min="3079" max="3080" width="17.42578125" style="1" customWidth="1"/>
    <col min="3081" max="3081" width="19.140625" style="1" customWidth="1"/>
    <col min="3082" max="3330" width="9.140625" style="1"/>
    <col min="3331" max="3331" width="5.85546875" style="1" customWidth="1"/>
    <col min="3332" max="3332" width="30.28515625" style="1" customWidth="1"/>
    <col min="3333" max="3333" width="14.140625" style="1" customWidth="1"/>
    <col min="3334" max="3334" width="18.28515625" style="1" customWidth="1"/>
    <col min="3335" max="3336" width="17.42578125" style="1" customWidth="1"/>
    <col min="3337" max="3337" width="19.140625" style="1" customWidth="1"/>
    <col min="3338" max="3586" width="9.140625" style="1"/>
    <col min="3587" max="3587" width="5.85546875" style="1" customWidth="1"/>
    <col min="3588" max="3588" width="30.28515625" style="1" customWidth="1"/>
    <col min="3589" max="3589" width="14.140625" style="1" customWidth="1"/>
    <col min="3590" max="3590" width="18.28515625" style="1" customWidth="1"/>
    <col min="3591" max="3592" width="17.42578125" style="1" customWidth="1"/>
    <col min="3593" max="3593" width="19.140625" style="1" customWidth="1"/>
    <col min="3594" max="3842" width="9.140625" style="1"/>
    <col min="3843" max="3843" width="5.85546875" style="1" customWidth="1"/>
    <col min="3844" max="3844" width="30.28515625" style="1" customWidth="1"/>
    <col min="3845" max="3845" width="14.140625" style="1" customWidth="1"/>
    <col min="3846" max="3846" width="18.28515625" style="1" customWidth="1"/>
    <col min="3847" max="3848" width="17.42578125" style="1" customWidth="1"/>
    <col min="3849" max="3849" width="19.140625" style="1" customWidth="1"/>
    <col min="3850" max="4098" width="9.140625" style="1"/>
    <col min="4099" max="4099" width="5.85546875" style="1" customWidth="1"/>
    <col min="4100" max="4100" width="30.28515625" style="1" customWidth="1"/>
    <col min="4101" max="4101" width="14.140625" style="1" customWidth="1"/>
    <col min="4102" max="4102" width="18.28515625" style="1" customWidth="1"/>
    <col min="4103" max="4104" width="17.42578125" style="1" customWidth="1"/>
    <col min="4105" max="4105" width="19.140625" style="1" customWidth="1"/>
    <col min="4106" max="4354" width="9.140625" style="1"/>
    <col min="4355" max="4355" width="5.85546875" style="1" customWidth="1"/>
    <col min="4356" max="4356" width="30.28515625" style="1" customWidth="1"/>
    <col min="4357" max="4357" width="14.140625" style="1" customWidth="1"/>
    <col min="4358" max="4358" width="18.28515625" style="1" customWidth="1"/>
    <col min="4359" max="4360" width="17.42578125" style="1" customWidth="1"/>
    <col min="4361" max="4361" width="19.140625" style="1" customWidth="1"/>
    <col min="4362" max="4610" width="9.140625" style="1"/>
    <col min="4611" max="4611" width="5.85546875" style="1" customWidth="1"/>
    <col min="4612" max="4612" width="30.28515625" style="1" customWidth="1"/>
    <col min="4613" max="4613" width="14.140625" style="1" customWidth="1"/>
    <col min="4614" max="4614" width="18.28515625" style="1" customWidth="1"/>
    <col min="4615" max="4616" width="17.42578125" style="1" customWidth="1"/>
    <col min="4617" max="4617" width="19.140625" style="1" customWidth="1"/>
    <col min="4618" max="4866" width="9.140625" style="1"/>
    <col min="4867" max="4867" width="5.85546875" style="1" customWidth="1"/>
    <col min="4868" max="4868" width="30.28515625" style="1" customWidth="1"/>
    <col min="4869" max="4869" width="14.140625" style="1" customWidth="1"/>
    <col min="4870" max="4870" width="18.28515625" style="1" customWidth="1"/>
    <col min="4871" max="4872" width="17.42578125" style="1" customWidth="1"/>
    <col min="4873" max="4873" width="19.140625" style="1" customWidth="1"/>
    <col min="4874" max="5122" width="9.140625" style="1"/>
    <col min="5123" max="5123" width="5.85546875" style="1" customWidth="1"/>
    <col min="5124" max="5124" width="30.28515625" style="1" customWidth="1"/>
    <col min="5125" max="5125" width="14.140625" style="1" customWidth="1"/>
    <col min="5126" max="5126" width="18.28515625" style="1" customWidth="1"/>
    <col min="5127" max="5128" width="17.42578125" style="1" customWidth="1"/>
    <col min="5129" max="5129" width="19.140625" style="1" customWidth="1"/>
    <col min="5130" max="5378" width="9.140625" style="1"/>
    <col min="5379" max="5379" width="5.85546875" style="1" customWidth="1"/>
    <col min="5380" max="5380" width="30.28515625" style="1" customWidth="1"/>
    <col min="5381" max="5381" width="14.140625" style="1" customWidth="1"/>
    <col min="5382" max="5382" width="18.28515625" style="1" customWidth="1"/>
    <col min="5383" max="5384" width="17.42578125" style="1" customWidth="1"/>
    <col min="5385" max="5385" width="19.140625" style="1" customWidth="1"/>
    <col min="5386" max="5634" width="9.140625" style="1"/>
    <col min="5635" max="5635" width="5.85546875" style="1" customWidth="1"/>
    <col min="5636" max="5636" width="30.28515625" style="1" customWidth="1"/>
    <col min="5637" max="5637" width="14.140625" style="1" customWidth="1"/>
    <col min="5638" max="5638" width="18.28515625" style="1" customWidth="1"/>
    <col min="5639" max="5640" width="17.42578125" style="1" customWidth="1"/>
    <col min="5641" max="5641" width="19.140625" style="1" customWidth="1"/>
    <col min="5642" max="5890" width="9.140625" style="1"/>
    <col min="5891" max="5891" width="5.85546875" style="1" customWidth="1"/>
    <col min="5892" max="5892" width="30.28515625" style="1" customWidth="1"/>
    <col min="5893" max="5893" width="14.140625" style="1" customWidth="1"/>
    <col min="5894" max="5894" width="18.28515625" style="1" customWidth="1"/>
    <col min="5895" max="5896" width="17.42578125" style="1" customWidth="1"/>
    <col min="5897" max="5897" width="19.140625" style="1" customWidth="1"/>
    <col min="5898" max="6146" width="9.140625" style="1"/>
    <col min="6147" max="6147" width="5.85546875" style="1" customWidth="1"/>
    <col min="6148" max="6148" width="30.28515625" style="1" customWidth="1"/>
    <col min="6149" max="6149" width="14.140625" style="1" customWidth="1"/>
    <col min="6150" max="6150" width="18.28515625" style="1" customWidth="1"/>
    <col min="6151" max="6152" width="17.42578125" style="1" customWidth="1"/>
    <col min="6153" max="6153" width="19.140625" style="1" customWidth="1"/>
    <col min="6154" max="6402" width="9.140625" style="1"/>
    <col min="6403" max="6403" width="5.85546875" style="1" customWidth="1"/>
    <col min="6404" max="6404" width="30.28515625" style="1" customWidth="1"/>
    <col min="6405" max="6405" width="14.140625" style="1" customWidth="1"/>
    <col min="6406" max="6406" width="18.28515625" style="1" customWidth="1"/>
    <col min="6407" max="6408" width="17.42578125" style="1" customWidth="1"/>
    <col min="6409" max="6409" width="19.140625" style="1" customWidth="1"/>
    <col min="6410" max="6658" width="9.140625" style="1"/>
    <col min="6659" max="6659" width="5.85546875" style="1" customWidth="1"/>
    <col min="6660" max="6660" width="30.28515625" style="1" customWidth="1"/>
    <col min="6661" max="6661" width="14.140625" style="1" customWidth="1"/>
    <col min="6662" max="6662" width="18.28515625" style="1" customWidth="1"/>
    <col min="6663" max="6664" width="17.42578125" style="1" customWidth="1"/>
    <col min="6665" max="6665" width="19.140625" style="1" customWidth="1"/>
    <col min="6666" max="6914" width="9.140625" style="1"/>
    <col min="6915" max="6915" width="5.85546875" style="1" customWidth="1"/>
    <col min="6916" max="6916" width="30.28515625" style="1" customWidth="1"/>
    <col min="6917" max="6917" width="14.140625" style="1" customWidth="1"/>
    <col min="6918" max="6918" width="18.28515625" style="1" customWidth="1"/>
    <col min="6919" max="6920" width="17.42578125" style="1" customWidth="1"/>
    <col min="6921" max="6921" width="19.140625" style="1" customWidth="1"/>
    <col min="6922" max="7170" width="9.140625" style="1"/>
    <col min="7171" max="7171" width="5.85546875" style="1" customWidth="1"/>
    <col min="7172" max="7172" width="30.28515625" style="1" customWidth="1"/>
    <col min="7173" max="7173" width="14.140625" style="1" customWidth="1"/>
    <col min="7174" max="7174" width="18.28515625" style="1" customWidth="1"/>
    <col min="7175" max="7176" width="17.42578125" style="1" customWidth="1"/>
    <col min="7177" max="7177" width="19.140625" style="1" customWidth="1"/>
    <col min="7178" max="7426" width="9.140625" style="1"/>
    <col min="7427" max="7427" width="5.85546875" style="1" customWidth="1"/>
    <col min="7428" max="7428" width="30.28515625" style="1" customWidth="1"/>
    <col min="7429" max="7429" width="14.140625" style="1" customWidth="1"/>
    <col min="7430" max="7430" width="18.28515625" style="1" customWidth="1"/>
    <col min="7431" max="7432" width="17.42578125" style="1" customWidth="1"/>
    <col min="7433" max="7433" width="19.140625" style="1" customWidth="1"/>
    <col min="7434" max="7682" width="9.140625" style="1"/>
    <col min="7683" max="7683" width="5.85546875" style="1" customWidth="1"/>
    <col min="7684" max="7684" width="30.28515625" style="1" customWidth="1"/>
    <col min="7685" max="7685" width="14.140625" style="1" customWidth="1"/>
    <col min="7686" max="7686" width="18.28515625" style="1" customWidth="1"/>
    <col min="7687" max="7688" width="17.42578125" style="1" customWidth="1"/>
    <col min="7689" max="7689" width="19.140625" style="1" customWidth="1"/>
    <col min="7690" max="7938" width="9.140625" style="1"/>
    <col min="7939" max="7939" width="5.85546875" style="1" customWidth="1"/>
    <col min="7940" max="7940" width="30.28515625" style="1" customWidth="1"/>
    <col min="7941" max="7941" width="14.140625" style="1" customWidth="1"/>
    <col min="7942" max="7942" width="18.28515625" style="1" customWidth="1"/>
    <col min="7943" max="7944" width="17.42578125" style="1" customWidth="1"/>
    <col min="7945" max="7945" width="19.140625" style="1" customWidth="1"/>
    <col min="7946" max="8194" width="9.140625" style="1"/>
    <col min="8195" max="8195" width="5.85546875" style="1" customWidth="1"/>
    <col min="8196" max="8196" width="30.28515625" style="1" customWidth="1"/>
    <col min="8197" max="8197" width="14.140625" style="1" customWidth="1"/>
    <col min="8198" max="8198" width="18.28515625" style="1" customWidth="1"/>
    <col min="8199" max="8200" width="17.42578125" style="1" customWidth="1"/>
    <col min="8201" max="8201" width="19.140625" style="1" customWidth="1"/>
    <col min="8202" max="8450" width="9.140625" style="1"/>
    <col min="8451" max="8451" width="5.85546875" style="1" customWidth="1"/>
    <col min="8452" max="8452" width="30.28515625" style="1" customWidth="1"/>
    <col min="8453" max="8453" width="14.140625" style="1" customWidth="1"/>
    <col min="8454" max="8454" width="18.28515625" style="1" customWidth="1"/>
    <col min="8455" max="8456" width="17.42578125" style="1" customWidth="1"/>
    <col min="8457" max="8457" width="19.140625" style="1" customWidth="1"/>
    <col min="8458" max="8706" width="9.140625" style="1"/>
    <col min="8707" max="8707" width="5.85546875" style="1" customWidth="1"/>
    <col min="8708" max="8708" width="30.28515625" style="1" customWidth="1"/>
    <col min="8709" max="8709" width="14.140625" style="1" customWidth="1"/>
    <col min="8710" max="8710" width="18.28515625" style="1" customWidth="1"/>
    <col min="8711" max="8712" width="17.42578125" style="1" customWidth="1"/>
    <col min="8713" max="8713" width="19.140625" style="1" customWidth="1"/>
    <col min="8714" max="8962" width="9.140625" style="1"/>
    <col min="8963" max="8963" width="5.85546875" style="1" customWidth="1"/>
    <col min="8964" max="8964" width="30.28515625" style="1" customWidth="1"/>
    <col min="8965" max="8965" width="14.140625" style="1" customWidth="1"/>
    <col min="8966" max="8966" width="18.28515625" style="1" customWidth="1"/>
    <col min="8967" max="8968" width="17.42578125" style="1" customWidth="1"/>
    <col min="8969" max="8969" width="19.140625" style="1" customWidth="1"/>
    <col min="8970" max="9218" width="9.140625" style="1"/>
    <col min="9219" max="9219" width="5.85546875" style="1" customWidth="1"/>
    <col min="9220" max="9220" width="30.28515625" style="1" customWidth="1"/>
    <col min="9221" max="9221" width="14.140625" style="1" customWidth="1"/>
    <col min="9222" max="9222" width="18.28515625" style="1" customWidth="1"/>
    <col min="9223" max="9224" width="17.42578125" style="1" customWidth="1"/>
    <col min="9225" max="9225" width="19.140625" style="1" customWidth="1"/>
    <col min="9226" max="9474" width="9.140625" style="1"/>
    <col min="9475" max="9475" width="5.85546875" style="1" customWidth="1"/>
    <col min="9476" max="9476" width="30.28515625" style="1" customWidth="1"/>
    <col min="9477" max="9477" width="14.140625" style="1" customWidth="1"/>
    <col min="9478" max="9478" width="18.28515625" style="1" customWidth="1"/>
    <col min="9479" max="9480" width="17.42578125" style="1" customWidth="1"/>
    <col min="9481" max="9481" width="19.140625" style="1" customWidth="1"/>
    <col min="9482" max="9730" width="9.140625" style="1"/>
    <col min="9731" max="9731" width="5.85546875" style="1" customWidth="1"/>
    <col min="9732" max="9732" width="30.28515625" style="1" customWidth="1"/>
    <col min="9733" max="9733" width="14.140625" style="1" customWidth="1"/>
    <col min="9734" max="9734" width="18.28515625" style="1" customWidth="1"/>
    <col min="9735" max="9736" width="17.42578125" style="1" customWidth="1"/>
    <col min="9737" max="9737" width="19.140625" style="1" customWidth="1"/>
    <col min="9738" max="9986" width="9.140625" style="1"/>
    <col min="9987" max="9987" width="5.85546875" style="1" customWidth="1"/>
    <col min="9988" max="9988" width="30.28515625" style="1" customWidth="1"/>
    <col min="9989" max="9989" width="14.140625" style="1" customWidth="1"/>
    <col min="9990" max="9990" width="18.28515625" style="1" customWidth="1"/>
    <col min="9991" max="9992" width="17.42578125" style="1" customWidth="1"/>
    <col min="9993" max="9993" width="19.140625" style="1" customWidth="1"/>
    <col min="9994" max="10242" width="9.140625" style="1"/>
    <col min="10243" max="10243" width="5.85546875" style="1" customWidth="1"/>
    <col min="10244" max="10244" width="30.28515625" style="1" customWidth="1"/>
    <col min="10245" max="10245" width="14.140625" style="1" customWidth="1"/>
    <col min="10246" max="10246" width="18.28515625" style="1" customWidth="1"/>
    <col min="10247" max="10248" width="17.42578125" style="1" customWidth="1"/>
    <col min="10249" max="10249" width="19.140625" style="1" customWidth="1"/>
    <col min="10250" max="10498" width="9.140625" style="1"/>
    <col min="10499" max="10499" width="5.85546875" style="1" customWidth="1"/>
    <col min="10500" max="10500" width="30.28515625" style="1" customWidth="1"/>
    <col min="10501" max="10501" width="14.140625" style="1" customWidth="1"/>
    <col min="10502" max="10502" width="18.28515625" style="1" customWidth="1"/>
    <col min="10503" max="10504" width="17.42578125" style="1" customWidth="1"/>
    <col min="10505" max="10505" width="19.140625" style="1" customWidth="1"/>
    <col min="10506" max="10754" width="9.140625" style="1"/>
    <col min="10755" max="10755" width="5.85546875" style="1" customWidth="1"/>
    <col min="10756" max="10756" width="30.28515625" style="1" customWidth="1"/>
    <col min="10757" max="10757" width="14.140625" style="1" customWidth="1"/>
    <col min="10758" max="10758" width="18.28515625" style="1" customWidth="1"/>
    <col min="10759" max="10760" width="17.42578125" style="1" customWidth="1"/>
    <col min="10761" max="10761" width="19.140625" style="1" customWidth="1"/>
    <col min="10762" max="11010" width="9.140625" style="1"/>
    <col min="11011" max="11011" width="5.85546875" style="1" customWidth="1"/>
    <col min="11012" max="11012" width="30.28515625" style="1" customWidth="1"/>
    <col min="11013" max="11013" width="14.140625" style="1" customWidth="1"/>
    <col min="11014" max="11014" width="18.28515625" style="1" customWidth="1"/>
    <col min="11015" max="11016" width="17.42578125" style="1" customWidth="1"/>
    <col min="11017" max="11017" width="19.140625" style="1" customWidth="1"/>
    <col min="11018" max="11266" width="9.140625" style="1"/>
    <col min="11267" max="11267" width="5.85546875" style="1" customWidth="1"/>
    <col min="11268" max="11268" width="30.28515625" style="1" customWidth="1"/>
    <col min="11269" max="11269" width="14.140625" style="1" customWidth="1"/>
    <col min="11270" max="11270" width="18.28515625" style="1" customWidth="1"/>
    <col min="11271" max="11272" width="17.42578125" style="1" customWidth="1"/>
    <col min="11273" max="11273" width="19.140625" style="1" customWidth="1"/>
    <col min="11274" max="11522" width="9.140625" style="1"/>
    <col min="11523" max="11523" width="5.85546875" style="1" customWidth="1"/>
    <col min="11524" max="11524" width="30.28515625" style="1" customWidth="1"/>
    <col min="11525" max="11525" width="14.140625" style="1" customWidth="1"/>
    <col min="11526" max="11526" width="18.28515625" style="1" customWidth="1"/>
    <col min="11527" max="11528" width="17.42578125" style="1" customWidth="1"/>
    <col min="11529" max="11529" width="19.140625" style="1" customWidth="1"/>
    <col min="11530" max="11778" width="9.140625" style="1"/>
    <col min="11779" max="11779" width="5.85546875" style="1" customWidth="1"/>
    <col min="11780" max="11780" width="30.28515625" style="1" customWidth="1"/>
    <col min="11781" max="11781" width="14.140625" style="1" customWidth="1"/>
    <col min="11782" max="11782" width="18.28515625" style="1" customWidth="1"/>
    <col min="11783" max="11784" width="17.42578125" style="1" customWidth="1"/>
    <col min="11785" max="11785" width="19.140625" style="1" customWidth="1"/>
    <col min="11786" max="12034" width="9.140625" style="1"/>
    <col min="12035" max="12035" width="5.85546875" style="1" customWidth="1"/>
    <col min="12036" max="12036" width="30.28515625" style="1" customWidth="1"/>
    <col min="12037" max="12037" width="14.140625" style="1" customWidth="1"/>
    <col min="12038" max="12038" width="18.28515625" style="1" customWidth="1"/>
    <col min="12039" max="12040" width="17.42578125" style="1" customWidth="1"/>
    <col min="12041" max="12041" width="19.140625" style="1" customWidth="1"/>
    <col min="12042" max="12290" width="9.140625" style="1"/>
    <col min="12291" max="12291" width="5.85546875" style="1" customWidth="1"/>
    <col min="12292" max="12292" width="30.28515625" style="1" customWidth="1"/>
    <col min="12293" max="12293" width="14.140625" style="1" customWidth="1"/>
    <col min="12294" max="12294" width="18.28515625" style="1" customWidth="1"/>
    <col min="12295" max="12296" width="17.42578125" style="1" customWidth="1"/>
    <col min="12297" max="12297" width="19.140625" style="1" customWidth="1"/>
    <col min="12298" max="12546" width="9.140625" style="1"/>
    <col min="12547" max="12547" width="5.85546875" style="1" customWidth="1"/>
    <col min="12548" max="12548" width="30.28515625" style="1" customWidth="1"/>
    <col min="12549" max="12549" width="14.140625" style="1" customWidth="1"/>
    <col min="12550" max="12550" width="18.28515625" style="1" customWidth="1"/>
    <col min="12551" max="12552" width="17.42578125" style="1" customWidth="1"/>
    <col min="12553" max="12553" width="19.140625" style="1" customWidth="1"/>
    <col min="12554" max="12802" width="9.140625" style="1"/>
    <col min="12803" max="12803" width="5.85546875" style="1" customWidth="1"/>
    <col min="12804" max="12804" width="30.28515625" style="1" customWidth="1"/>
    <col min="12805" max="12805" width="14.140625" style="1" customWidth="1"/>
    <col min="12806" max="12806" width="18.28515625" style="1" customWidth="1"/>
    <col min="12807" max="12808" width="17.42578125" style="1" customWidth="1"/>
    <col min="12809" max="12809" width="19.140625" style="1" customWidth="1"/>
    <col min="12810" max="13058" width="9.140625" style="1"/>
    <col min="13059" max="13059" width="5.85546875" style="1" customWidth="1"/>
    <col min="13060" max="13060" width="30.28515625" style="1" customWidth="1"/>
    <col min="13061" max="13061" width="14.140625" style="1" customWidth="1"/>
    <col min="13062" max="13062" width="18.28515625" style="1" customWidth="1"/>
    <col min="13063" max="13064" width="17.42578125" style="1" customWidth="1"/>
    <col min="13065" max="13065" width="19.140625" style="1" customWidth="1"/>
    <col min="13066" max="13314" width="9.140625" style="1"/>
    <col min="13315" max="13315" width="5.85546875" style="1" customWidth="1"/>
    <col min="13316" max="13316" width="30.28515625" style="1" customWidth="1"/>
    <col min="13317" max="13317" width="14.140625" style="1" customWidth="1"/>
    <col min="13318" max="13318" width="18.28515625" style="1" customWidth="1"/>
    <col min="13319" max="13320" width="17.42578125" style="1" customWidth="1"/>
    <col min="13321" max="13321" width="19.140625" style="1" customWidth="1"/>
    <col min="13322" max="13570" width="9.140625" style="1"/>
    <col min="13571" max="13571" width="5.85546875" style="1" customWidth="1"/>
    <col min="13572" max="13572" width="30.28515625" style="1" customWidth="1"/>
    <col min="13573" max="13573" width="14.140625" style="1" customWidth="1"/>
    <col min="13574" max="13574" width="18.28515625" style="1" customWidth="1"/>
    <col min="13575" max="13576" width="17.42578125" style="1" customWidth="1"/>
    <col min="13577" max="13577" width="19.140625" style="1" customWidth="1"/>
    <col min="13578" max="13826" width="9.140625" style="1"/>
    <col min="13827" max="13827" width="5.85546875" style="1" customWidth="1"/>
    <col min="13828" max="13828" width="30.28515625" style="1" customWidth="1"/>
    <col min="13829" max="13829" width="14.140625" style="1" customWidth="1"/>
    <col min="13830" max="13830" width="18.28515625" style="1" customWidth="1"/>
    <col min="13831" max="13832" width="17.42578125" style="1" customWidth="1"/>
    <col min="13833" max="13833" width="19.140625" style="1" customWidth="1"/>
    <col min="13834" max="14082" width="9.140625" style="1"/>
    <col min="14083" max="14083" width="5.85546875" style="1" customWidth="1"/>
    <col min="14084" max="14084" width="30.28515625" style="1" customWidth="1"/>
    <col min="14085" max="14085" width="14.140625" style="1" customWidth="1"/>
    <col min="14086" max="14086" width="18.28515625" style="1" customWidth="1"/>
    <col min="14087" max="14088" width="17.42578125" style="1" customWidth="1"/>
    <col min="14089" max="14089" width="19.140625" style="1" customWidth="1"/>
    <col min="14090" max="14338" width="9.140625" style="1"/>
    <col min="14339" max="14339" width="5.85546875" style="1" customWidth="1"/>
    <col min="14340" max="14340" width="30.28515625" style="1" customWidth="1"/>
    <col min="14341" max="14341" width="14.140625" style="1" customWidth="1"/>
    <col min="14342" max="14342" width="18.28515625" style="1" customWidth="1"/>
    <col min="14343" max="14344" width="17.42578125" style="1" customWidth="1"/>
    <col min="14345" max="14345" width="19.140625" style="1" customWidth="1"/>
    <col min="14346" max="14594" width="9.140625" style="1"/>
    <col min="14595" max="14595" width="5.85546875" style="1" customWidth="1"/>
    <col min="14596" max="14596" width="30.28515625" style="1" customWidth="1"/>
    <col min="14597" max="14597" width="14.140625" style="1" customWidth="1"/>
    <col min="14598" max="14598" width="18.28515625" style="1" customWidth="1"/>
    <col min="14599" max="14600" width="17.42578125" style="1" customWidth="1"/>
    <col min="14601" max="14601" width="19.140625" style="1" customWidth="1"/>
    <col min="14602" max="14850" width="9.140625" style="1"/>
    <col min="14851" max="14851" width="5.85546875" style="1" customWidth="1"/>
    <col min="14852" max="14852" width="30.28515625" style="1" customWidth="1"/>
    <col min="14853" max="14853" width="14.140625" style="1" customWidth="1"/>
    <col min="14854" max="14854" width="18.28515625" style="1" customWidth="1"/>
    <col min="14855" max="14856" width="17.42578125" style="1" customWidth="1"/>
    <col min="14857" max="14857" width="19.140625" style="1" customWidth="1"/>
    <col min="14858" max="15106" width="9.140625" style="1"/>
    <col min="15107" max="15107" width="5.85546875" style="1" customWidth="1"/>
    <col min="15108" max="15108" width="30.28515625" style="1" customWidth="1"/>
    <col min="15109" max="15109" width="14.140625" style="1" customWidth="1"/>
    <col min="15110" max="15110" width="18.28515625" style="1" customWidth="1"/>
    <col min="15111" max="15112" width="17.42578125" style="1" customWidth="1"/>
    <col min="15113" max="15113" width="19.140625" style="1" customWidth="1"/>
    <col min="15114" max="15362" width="9.140625" style="1"/>
    <col min="15363" max="15363" width="5.85546875" style="1" customWidth="1"/>
    <col min="15364" max="15364" width="30.28515625" style="1" customWidth="1"/>
    <col min="15365" max="15365" width="14.140625" style="1" customWidth="1"/>
    <col min="15366" max="15366" width="18.28515625" style="1" customWidth="1"/>
    <col min="15367" max="15368" width="17.42578125" style="1" customWidth="1"/>
    <col min="15369" max="15369" width="19.140625" style="1" customWidth="1"/>
    <col min="15370" max="15618" width="9.140625" style="1"/>
    <col min="15619" max="15619" width="5.85546875" style="1" customWidth="1"/>
    <col min="15620" max="15620" width="30.28515625" style="1" customWidth="1"/>
    <col min="15621" max="15621" width="14.140625" style="1" customWidth="1"/>
    <col min="15622" max="15622" width="18.28515625" style="1" customWidth="1"/>
    <col min="15623" max="15624" width="17.42578125" style="1" customWidth="1"/>
    <col min="15625" max="15625" width="19.140625" style="1" customWidth="1"/>
    <col min="15626" max="15874" width="9.140625" style="1"/>
    <col min="15875" max="15875" width="5.85546875" style="1" customWidth="1"/>
    <col min="15876" max="15876" width="30.28515625" style="1" customWidth="1"/>
    <col min="15877" max="15877" width="14.140625" style="1" customWidth="1"/>
    <col min="15878" max="15878" width="18.28515625" style="1" customWidth="1"/>
    <col min="15879" max="15880" width="17.42578125" style="1" customWidth="1"/>
    <col min="15881" max="15881" width="19.140625" style="1" customWidth="1"/>
    <col min="15882" max="16130" width="9.140625" style="1"/>
    <col min="16131" max="16131" width="5.85546875" style="1" customWidth="1"/>
    <col min="16132" max="16132" width="30.28515625" style="1" customWidth="1"/>
    <col min="16133" max="16133" width="14.140625" style="1" customWidth="1"/>
    <col min="16134" max="16134" width="18.28515625" style="1" customWidth="1"/>
    <col min="16135" max="16136" width="17.42578125" style="1" customWidth="1"/>
    <col min="16137" max="16137" width="19.140625" style="1" customWidth="1"/>
    <col min="16138" max="16384" width="9.140625" style="1"/>
  </cols>
  <sheetData>
    <row r="1" spans="1:9" x14ac:dyDescent="0.25">
      <c r="A1" s="172"/>
      <c r="B1" s="172"/>
      <c r="C1" s="172"/>
      <c r="D1" s="172"/>
      <c r="E1" s="172"/>
      <c r="F1" s="172"/>
      <c r="G1" s="172"/>
      <c r="H1" s="172"/>
      <c r="I1" s="105"/>
    </row>
    <row r="2" spans="1:9" x14ac:dyDescent="0.25">
      <c r="A2" s="173" t="s">
        <v>109</v>
      </c>
      <c r="B2" s="173"/>
      <c r="C2" s="173"/>
      <c r="D2" s="173"/>
      <c r="E2" s="173"/>
      <c r="F2" s="173"/>
      <c r="G2" s="173"/>
      <c r="H2" s="173"/>
      <c r="I2" s="31"/>
    </row>
    <row r="3" spans="1:9" x14ac:dyDescent="0.25">
      <c r="A3" s="174" t="s">
        <v>110</v>
      </c>
      <c r="B3" s="174"/>
      <c r="C3" s="174"/>
      <c r="D3" s="174"/>
      <c r="E3" s="174"/>
      <c r="F3" s="174"/>
      <c r="G3" s="174"/>
      <c r="H3" s="174"/>
      <c r="I3" s="106"/>
    </row>
    <row r="4" spans="1:9" ht="39" customHeight="1" x14ac:dyDescent="0.25">
      <c r="A4" s="175" t="s">
        <v>111</v>
      </c>
      <c r="B4" s="176"/>
      <c r="C4" s="176"/>
      <c r="D4" s="176"/>
      <c r="E4" s="176"/>
      <c r="F4" s="176"/>
      <c r="G4" s="176"/>
      <c r="H4" s="176"/>
      <c r="I4" s="107"/>
    </row>
    <row r="5" spans="1:9" ht="12" customHeight="1" x14ac:dyDescent="0.25">
      <c r="A5" s="177" t="s">
        <v>0</v>
      </c>
      <c r="B5" s="177"/>
      <c r="C5" s="177"/>
      <c r="D5" s="177"/>
      <c r="E5" s="177"/>
      <c r="F5" s="177"/>
      <c r="G5" s="177"/>
      <c r="H5" s="177"/>
      <c r="I5" s="25"/>
    </row>
    <row r="6" spans="1:9" ht="18.75" x14ac:dyDescent="0.25">
      <c r="A6" s="170" t="s">
        <v>130</v>
      </c>
      <c r="B6" s="171"/>
      <c r="C6" s="171"/>
      <c r="D6" s="171"/>
      <c r="E6" s="171"/>
      <c r="F6" s="171"/>
      <c r="G6" s="171"/>
      <c r="H6" s="171"/>
      <c r="I6" s="24"/>
    </row>
    <row r="7" spans="1:9" ht="15.75" thickBot="1" x14ac:dyDescent="0.3">
      <c r="A7" s="156" t="s">
        <v>112</v>
      </c>
      <c r="B7" s="156"/>
      <c r="C7" s="156"/>
      <c r="D7" s="156"/>
      <c r="E7" s="156"/>
      <c r="F7" s="156"/>
      <c r="G7" s="156"/>
      <c r="H7" s="156"/>
      <c r="I7" s="26"/>
    </row>
    <row r="8" spans="1:9" ht="46.5" customHeight="1" x14ac:dyDescent="0.25">
      <c r="A8" s="157" t="s">
        <v>1</v>
      </c>
      <c r="B8" s="130" t="s">
        <v>113</v>
      </c>
      <c r="C8" s="130" t="s">
        <v>114</v>
      </c>
      <c r="D8" s="162" t="s">
        <v>115</v>
      </c>
      <c r="E8" s="163"/>
      <c r="F8" s="130" t="s">
        <v>116</v>
      </c>
      <c r="G8" s="130" t="s">
        <v>126</v>
      </c>
      <c r="H8" s="164" t="s">
        <v>117</v>
      </c>
      <c r="I8" s="108"/>
    </row>
    <row r="9" spans="1:9" ht="16.5" customHeight="1" x14ac:dyDescent="0.25">
      <c r="A9" s="158"/>
      <c r="B9" s="160"/>
      <c r="C9" s="160"/>
      <c r="D9" s="167" t="s">
        <v>118</v>
      </c>
      <c r="E9" s="168"/>
      <c r="F9" s="160"/>
      <c r="G9" s="131"/>
      <c r="H9" s="165"/>
      <c r="I9" s="109"/>
    </row>
    <row r="10" spans="1:9" ht="35.25" customHeight="1" thickBot="1" x14ac:dyDescent="0.3">
      <c r="A10" s="159"/>
      <c r="B10" s="161"/>
      <c r="C10" s="161"/>
      <c r="D10" s="2" t="s">
        <v>132</v>
      </c>
      <c r="E10" s="2" t="s">
        <v>133</v>
      </c>
      <c r="F10" s="161"/>
      <c r="G10" s="132"/>
      <c r="H10" s="166"/>
      <c r="I10" s="109"/>
    </row>
    <row r="11" spans="1:9" ht="10.5" customHeight="1" thickBot="1" x14ac:dyDescent="0.3">
      <c r="A11" s="34">
        <v>1</v>
      </c>
      <c r="B11" s="35">
        <v>2</v>
      </c>
      <c r="C11" s="35">
        <v>3</v>
      </c>
      <c r="D11" s="36">
        <v>4</v>
      </c>
      <c r="E11" s="36">
        <v>5</v>
      </c>
      <c r="F11" s="37">
        <v>6</v>
      </c>
      <c r="G11" s="37">
        <v>7</v>
      </c>
      <c r="H11" s="38">
        <v>8</v>
      </c>
      <c r="I11" s="109"/>
    </row>
    <row r="12" spans="1:9" ht="42" customHeight="1" thickBot="1" x14ac:dyDescent="0.3">
      <c r="A12" s="142" t="s">
        <v>119</v>
      </c>
      <c r="B12" s="143"/>
      <c r="C12" s="143"/>
      <c r="D12" s="143"/>
      <c r="E12" s="143"/>
      <c r="F12" s="143"/>
      <c r="G12" s="143"/>
      <c r="H12" s="144"/>
      <c r="I12" s="110"/>
    </row>
    <row r="13" spans="1:9" ht="29.25" customHeight="1" thickBot="1" x14ac:dyDescent="0.3">
      <c r="A13" s="142" t="s">
        <v>120</v>
      </c>
      <c r="B13" s="143"/>
      <c r="C13" s="143"/>
      <c r="D13" s="143"/>
      <c r="E13" s="143"/>
      <c r="F13" s="143"/>
      <c r="G13" s="143"/>
      <c r="H13" s="144"/>
      <c r="I13" s="110"/>
    </row>
    <row r="14" spans="1:9" ht="89.25" customHeight="1" x14ac:dyDescent="0.25">
      <c r="A14" s="39" t="s">
        <v>2</v>
      </c>
      <c r="B14" s="40" t="s">
        <v>3</v>
      </c>
      <c r="C14" s="7" t="s">
        <v>4</v>
      </c>
      <c r="D14" s="23">
        <v>106.1</v>
      </c>
      <c r="E14" s="41">
        <v>93.7</v>
      </c>
      <c r="F14" s="42">
        <f t="shared" ref="F14:F19" si="0">E14-D14</f>
        <v>-12.399999999999991</v>
      </c>
      <c r="G14" s="119" t="s">
        <v>128</v>
      </c>
      <c r="H14" s="43">
        <f>E14/D14*100</f>
        <v>88.312912346842609</v>
      </c>
      <c r="I14" s="111"/>
    </row>
    <row r="15" spans="1:9" ht="78.75" x14ac:dyDescent="0.25">
      <c r="A15" s="44" t="s">
        <v>5</v>
      </c>
      <c r="B15" s="45" t="s">
        <v>6</v>
      </c>
      <c r="C15" s="4" t="s">
        <v>4</v>
      </c>
      <c r="D15" s="5">
        <v>104.7</v>
      </c>
      <c r="E15" s="19">
        <v>88.2</v>
      </c>
      <c r="F15" s="11">
        <f t="shared" si="0"/>
        <v>-16.5</v>
      </c>
      <c r="G15" s="119" t="s">
        <v>128</v>
      </c>
      <c r="H15" s="46">
        <f t="shared" ref="H15:H22" si="1">E15/D15*100</f>
        <v>84.240687679083095</v>
      </c>
      <c r="I15" s="111"/>
    </row>
    <row r="16" spans="1:9" ht="84.75" customHeight="1" x14ac:dyDescent="0.25">
      <c r="A16" s="44" t="s">
        <v>7</v>
      </c>
      <c r="B16" s="45" t="s">
        <v>8</v>
      </c>
      <c r="C16" s="4" t="s">
        <v>4</v>
      </c>
      <c r="D16" s="5">
        <v>109.3</v>
      </c>
      <c r="E16" s="19">
        <v>103.3</v>
      </c>
      <c r="F16" s="11">
        <f t="shared" si="0"/>
        <v>-6</v>
      </c>
      <c r="G16" s="119" t="s">
        <v>128</v>
      </c>
      <c r="H16" s="46">
        <f t="shared" si="1"/>
        <v>94.510521500457457</v>
      </c>
      <c r="I16" s="111"/>
    </row>
    <row r="17" spans="1:11" ht="82.5" customHeight="1" x14ac:dyDescent="0.25">
      <c r="A17" s="47" t="s">
        <v>9</v>
      </c>
      <c r="B17" s="48" t="s">
        <v>10</v>
      </c>
      <c r="C17" s="5" t="s">
        <v>4</v>
      </c>
      <c r="D17" s="5">
        <v>106.5</v>
      </c>
      <c r="E17" s="19">
        <v>106.5</v>
      </c>
      <c r="F17" s="11">
        <f t="shared" si="0"/>
        <v>0</v>
      </c>
      <c r="G17" s="119" t="s">
        <v>128</v>
      </c>
      <c r="H17" s="46">
        <f t="shared" si="1"/>
        <v>100</v>
      </c>
      <c r="I17" s="111"/>
    </row>
    <row r="18" spans="1:11" ht="79.5" customHeight="1" x14ac:dyDescent="0.25">
      <c r="A18" s="44" t="s">
        <v>11</v>
      </c>
      <c r="B18" s="45" t="s">
        <v>12</v>
      </c>
      <c r="C18" s="4" t="s">
        <v>13</v>
      </c>
      <c r="D18" s="5">
        <v>13</v>
      </c>
      <c r="E18" s="19">
        <v>12</v>
      </c>
      <c r="F18" s="11">
        <f t="shared" si="0"/>
        <v>-1</v>
      </c>
      <c r="G18" s="119" t="s">
        <v>128</v>
      </c>
      <c r="H18" s="46">
        <f t="shared" si="1"/>
        <v>92.307692307692307</v>
      </c>
      <c r="I18" s="111"/>
    </row>
    <row r="19" spans="1:11" ht="87" customHeight="1" x14ac:dyDescent="0.25">
      <c r="A19" s="44" t="s">
        <v>14</v>
      </c>
      <c r="B19" s="45" t="s">
        <v>15</v>
      </c>
      <c r="C19" s="4" t="s">
        <v>13</v>
      </c>
      <c r="D19" s="5">
        <v>75</v>
      </c>
      <c r="E19" s="19">
        <v>80</v>
      </c>
      <c r="F19" s="11">
        <f t="shared" si="0"/>
        <v>5</v>
      </c>
      <c r="G19" s="119" t="s">
        <v>128</v>
      </c>
      <c r="H19" s="46">
        <f t="shared" si="1"/>
        <v>106.66666666666667</v>
      </c>
      <c r="I19" s="111"/>
    </row>
    <row r="20" spans="1:11" ht="88.5" customHeight="1" x14ac:dyDescent="0.25">
      <c r="A20" s="44" t="s">
        <v>16</v>
      </c>
      <c r="B20" s="45" t="s">
        <v>17</v>
      </c>
      <c r="C20" s="4" t="s">
        <v>18</v>
      </c>
      <c r="D20" s="5">
        <v>18354</v>
      </c>
      <c r="E20" s="19">
        <v>18875</v>
      </c>
      <c r="F20" s="49">
        <f>E20/D20*100</f>
        <v>102.83861828484252</v>
      </c>
      <c r="G20" s="119" t="s">
        <v>128</v>
      </c>
      <c r="H20" s="46">
        <f t="shared" si="1"/>
        <v>102.83861828484252</v>
      </c>
      <c r="I20" s="111"/>
    </row>
    <row r="21" spans="1:11" ht="89.25" customHeight="1" x14ac:dyDescent="0.25">
      <c r="A21" s="44" t="s">
        <v>19</v>
      </c>
      <c r="B21" s="45" t="s">
        <v>20</v>
      </c>
      <c r="C21" s="4" t="s">
        <v>21</v>
      </c>
      <c r="D21" s="5">
        <v>157</v>
      </c>
      <c r="E21" s="19">
        <v>131</v>
      </c>
      <c r="F21" s="49">
        <f>E21/D21*100</f>
        <v>83.439490445859875</v>
      </c>
      <c r="G21" s="119" t="s">
        <v>128</v>
      </c>
      <c r="H21" s="46">
        <f t="shared" si="1"/>
        <v>83.439490445859875</v>
      </c>
      <c r="I21" s="111"/>
    </row>
    <row r="22" spans="1:11" ht="83.25" customHeight="1" thickBot="1" x14ac:dyDescent="0.3">
      <c r="A22" s="50" t="s">
        <v>22</v>
      </c>
      <c r="B22" s="51" t="s">
        <v>23</v>
      </c>
      <c r="C22" s="10" t="s">
        <v>21</v>
      </c>
      <c r="D22" s="21">
        <v>2</v>
      </c>
      <c r="E22" s="52">
        <v>2</v>
      </c>
      <c r="F22" s="49">
        <f>E22/D22*100</f>
        <v>100</v>
      </c>
      <c r="G22" s="119" t="s">
        <v>128</v>
      </c>
      <c r="H22" s="46">
        <f t="shared" si="1"/>
        <v>100</v>
      </c>
      <c r="I22" s="111"/>
    </row>
    <row r="23" spans="1:11" ht="87" customHeight="1" thickBot="1" x14ac:dyDescent="0.3">
      <c r="A23" s="142" t="s">
        <v>121</v>
      </c>
      <c r="B23" s="154"/>
      <c r="C23" s="127"/>
      <c r="D23" s="143"/>
      <c r="E23" s="143"/>
      <c r="F23" s="169"/>
      <c r="G23" s="32" t="s">
        <v>127</v>
      </c>
      <c r="H23" s="53">
        <f>AVERAGE(H14:H22)</f>
        <v>94.701843247938271</v>
      </c>
      <c r="I23" s="112"/>
    </row>
    <row r="24" spans="1:11" ht="36.75" customHeight="1" thickBot="1" x14ac:dyDescent="0.3">
      <c r="A24" s="133" t="s">
        <v>25</v>
      </c>
      <c r="B24" s="134"/>
      <c r="C24" s="134"/>
      <c r="D24" s="134"/>
      <c r="E24" s="134"/>
      <c r="F24" s="134"/>
      <c r="G24" s="134"/>
      <c r="H24" s="135"/>
      <c r="I24" s="110"/>
    </row>
    <row r="25" spans="1:11" ht="78.75" x14ac:dyDescent="0.25">
      <c r="A25" s="54" t="s">
        <v>2</v>
      </c>
      <c r="B25" s="55" t="s">
        <v>122</v>
      </c>
      <c r="C25" s="8" t="s">
        <v>26</v>
      </c>
      <c r="D25" s="8">
        <v>362</v>
      </c>
      <c r="E25" s="30">
        <v>182</v>
      </c>
      <c r="F25" s="56">
        <f>E25/D25*100</f>
        <v>50.276243093922659</v>
      </c>
      <c r="G25" s="119" t="s">
        <v>128</v>
      </c>
      <c r="H25" s="57">
        <f>E25/D25*100</f>
        <v>50.276243093922659</v>
      </c>
      <c r="I25" s="113"/>
    </row>
    <row r="26" spans="1:11" ht="78.75" x14ac:dyDescent="0.25">
      <c r="A26" s="58" t="s">
        <v>5</v>
      </c>
      <c r="B26" s="59" t="s">
        <v>27</v>
      </c>
      <c r="C26" s="4" t="s">
        <v>26</v>
      </c>
      <c r="D26" s="5">
        <v>0</v>
      </c>
      <c r="E26" s="19">
        <v>0</v>
      </c>
      <c r="F26" s="56">
        <v>0</v>
      </c>
      <c r="G26" s="119" t="s">
        <v>128</v>
      </c>
      <c r="H26" s="57">
        <v>0</v>
      </c>
      <c r="I26" s="113"/>
      <c r="K26" s="9"/>
    </row>
    <row r="27" spans="1:11" ht="79.5" thickBot="1" x14ac:dyDescent="0.3">
      <c r="A27" s="60" t="s">
        <v>7</v>
      </c>
      <c r="B27" s="61" t="s">
        <v>29</v>
      </c>
      <c r="C27" s="10" t="s">
        <v>21</v>
      </c>
      <c r="D27" s="22">
        <v>210</v>
      </c>
      <c r="E27" s="20">
        <v>120</v>
      </c>
      <c r="F27" s="56">
        <f>E27/D27*100</f>
        <v>57.142857142857139</v>
      </c>
      <c r="G27" s="119" t="s">
        <v>128</v>
      </c>
      <c r="H27" s="57">
        <f>E27/D27*100</f>
        <v>57.142857142857139</v>
      </c>
      <c r="I27" s="113"/>
    </row>
    <row r="28" spans="1:11" ht="98.25" customHeight="1" thickBot="1" x14ac:dyDescent="0.3">
      <c r="A28" s="142" t="s">
        <v>123</v>
      </c>
      <c r="B28" s="154"/>
      <c r="C28" s="127"/>
      <c r="D28" s="143"/>
      <c r="E28" s="143"/>
      <c r="F28" s="155"/>
      <c r="G28" s="32" t="s">
        <v>127</v>
      </c>
      <c r="H28" s="62">
        <f>AVERAGE(H25:H27)</f>
        <v>35.806366745593266</v>
      </c>
      <c r="I28" s="114"/>
    </row>
    <row r="29" spans="1:11" ht="32.25" customHeight="1" thickBot="1" x14ac:dyDescent="0.3">
      <c r="A29" s="142" t="s">
        <v>30</v>
      </c>
      <c r="B29" s="143"/>
      <c r="C29" s="143"/>
      <c r="D29" s="143"/>
      <c r="E29" s="143"/>
      <c r="F29" s="143"/>
      <c r="G29" s="143"/>
      <c r="H29" s="144"/>
      <c r="I29" s="110"/>
    </row>
    <row r="30" spans="1:11" ht="78.75" x14ac:dyDescent="0.25">
      <c r="A30" s="54" t="s">
        <v>9</v>
      </c>
      <c r="B30" s="55" t="s">
        <v>31</v>
      </c>
      <c r="C30" s="7" t="s">
        <v>32</v>
      </c>
      <c r="D30" s="8">
        <v>10.9</v>
      </c>
      <c r="E30" s="30">
        <v>9.6999999999999993</v>
      </c>
      <c r="F30" s="124">
        <f>E30/D30*100</f>
        <v>88.990825688073386</v>
      </c>
      <c r="G30" s="119" t="s">
        <v>128</v>
      </c>
      <c r="H30" s="43">
        <f>E30/D30*100</f>
        <v>88.990825688073386</v>
      </c>
      <c r="I30" s="111"/>
    </row>
    <row r="31" spans="1:11" ht="79.5" thickBot="1" x14ac:dyDescent="0.3">
      <c r="A31" s="67" t="s">
        <v>11</v>
      </c>
      <c r="B31" s="68" t="s">
        <v>33</v>
      </c>
      <c r="C31" s="6" t="s">
        <v>13</v>
      </c>
      <c r="D31" s="21">
        <v>25</v>
      </c>
      <c r="E31" s="52">
        <v>40.75</v>
      </c>
      <c r="F31" s="69">
        <f>E31-D31</f>
        <v>15.75</v>
      </c>
      <c r="G31" s="119" t="s">
        <v>128</v>
      </c>
      <c r="H31" s="70">
        <f>E31/D31*100</f>
        <v>163</v>
      </c>
      <c r="I31" s="111"/>
    </row>
    <row r="32" spans="1:11" ht="92.25" customHeight="1" thickBot="1" x14ac:dyDescent="0.3">
      <c r="A32" s="133" t="s">
        <v>123</v>
      </c>
      <c r="B32" s="148"/>
      <c r="C32" s="149"/>
      <c r="D32" s="150"/>
      <c r="E32" s="150"/>
      <c r="F32" s="151"/>
      <c r="G32" s="33" t="s">
        <v>127</v>
      </c>
      <c r="H32" s="71">
        <f>AVERAGE(H30:H31)</f>
        <v>125.99541284403669</v>
      </c>
      <c r="I32" s="115"/>
    </row>
    <row r="33" spans="1:9" ht="31.5" customHeight="1" thickBot="1" x14ac:dyDescent="0.3">
      <c r="A33" s="133" t="s">
        <v>34</v>
      </c>
      <c r="B33" s="134"/>
      <c r="C33" s="134"/>
      <c r="D33" s="134"/>
      <c r="E33" s="134"/>
      <c r="F33" s="134"/>
      <c r="G33" s="134"/>
      <c r="H33" s="135"/>
      <c r="I33" s="110"/>
    </row>
    <row r="34" spans="1:9" ht="79.5" thickBot="1" x14ac:dyDescent="0.3">
      <c r="A34" s="72" t="s">
        <v>14</v>
      </c>
      <c r="B34" s="73" t="s">
        <v>35</v>
      </c>
      <c r="C34" s="35" t="s">
        <v>13</v>
      </c>
      <c r="D34" s="27">
        <v>61.1</v>
      </c>
      <c r="E34" s="28">
        <v>59.4</v>
      </c>
      <c r="F34" s="74">
        <f>E34-D34</f>
        <v>-1.7000000000000028</v>
      </c>
      <c r="G34" s="119" t="s">
        <v>128</v>
      </c>
      <c r="H34" s="75">
        <f>E34/D34*100</f>
        <v>97.217675941080188</v>
      </c>
      <c r="I34" s="111"/>
    </row>
    <row r="35" spans="1:9" ht="97.5" customHeight="1" thickBot="1" x14ac:dyDescent="0.3">
      <c r="A35" s="125" t="s">
        <v>123</v>
      </c>
      <c r="B35" s="126"/>
      <c r="C35" s="152"/>
      <c r="D35" s="153"/>
      <c r="E35" s="153"/>
      <c r="F35" s="153"/>
      <c r="G35" s="33" t="s">
        <v>127</v>
      </c>
      <c r="H35" s="76">
        <f>AVERAGE(H34)</f>
        <v>97.217675941080188</v>
      </c>
      <c r="I35" s="115"/>
    </row>
    <row r="36" spans="1:9" ht="33" customHeight="1" thickBot="1" x14ac:dyDescent="0.3">
      <c r="A36" s="142" t="s">
        <v>36</v>
      </c>
      <c r="B36" s="143"/>
      <c r="C36" s="143"/>
      <c r="D36" s="143"/>
      <c r="E36" s="143"/>
      <c r="F36" s="143"/>
      <c r="G36" s="143"/>
      <c r="H36" s="144"/>
      <c r="I36" s="110"/>
    </row>
    <row r="37" spans="1:9" ht="102.75" customHeight="1" x14ac:dyDescent="0.25">
      <c r="A37" s="77" t="s">
        <v>16</v>
      </c>
      <c r="B37" s="78" t="s">
        <v>37</v>
      </c>
      <c r="C37" s="3" t="s">
        <v>38</v>
      </c>
      <c r="D37" s="65">
        <v>1</v>
      </c>
      <c r="E37" s="65">
        <v>1</v>
      </c>
      <c r="F37" s="42">
        <f>E37/D37*100</f>
        <v>100</v>
      </c>
      <c r="G37" s="119" t="s">
        <v>129</v>
      </c>
      <c r="H37" s="16">
        <f>E37/D37*100</f>
        <v>100</v>
      </c>
      <c r="I37" s="110"/>
    </row>
    <row r="38" spans="1:9" ht="78.75" x14ac:dyDescent="0.25">
      <c r="A38" s="79" t="s">
        <v>19</v>
      </c>
      <c r="B38" s="80" t="s">
        <v>39</v>
      </c>
      <c r="C38" s="4" t="s">
        <v>38</v>
      </c>
      <c r="D38" s="19">
        <v>0.5</v>
      </c>
      <c r="E38" s="19">
        <v>0.6</v>
      </c>
      <c r="F38" s="11" t="s">
        <v>28</v>
      </c>
      <c r="G38" s="119" t="s">
        <v>129</v>
      </c>
      <c r="H38" s="17" t="s">
        <v>28</v>
      </c>
      <c r="I38" s="110"/>
    </row>
    <row r="39" spans="1:9" ht="78.75" x14ac:dyDescent="0.25">
      <c r="A39" s="79" t="s">
        <v>22</v>
      </c>
      <c r="B39" s="80" t="s">
        <v>40</v>
      </c>
      <c r="C39" s="11" t="s">
        <v>21</v>
      </c>
      <c r="D39" s="19" t="s">
        <v>28</v>
      </c>
      <c r="E39" s="19" t="s">
        <v>28</v>
      </c>
      <c r="F39" s="11" t="s">
        <v>28</v>
      </c>
      <c r="G39" s="119" t="s">
        <v>129</v>
      </c>
      <c r="H39" s="17" t="s">
        <v>28</v>
      </c>
      <c r="I39" s="110"/>
    </row>
    <row r="40" spans="1:9" ht="78.75" x14ac:dyDescent="0.25">
      <c r="A40" s="79" t="s">
        <v>24</v>
      </c>
      <c r="B40" s="80" t="s">
        <v>41</v>
      </c>
      <c r="C40" s="11" t="s">
        <v>21</v>
      </c>
      <c r="D40" s="19" t="s">
        <v>28</v>
      </c>
      <c r="E40" s="19" t="s">
        <v>28</v>
      </c>
      <c r="F40" s="11" t="s">
        <v>28</v>
      </c>
      <c r="G40" s="119" t="s">
        <v>129</v>
      </c>
      <c r="H40" s="17" t="s">
        <v>28</v>
      </c>
      <c r="I40" s="110"/>
    </row>
    <row r="41" spans="1:9" ht="79.5" thickBot="1" x14ac:dyDescent="0.3">
      <c r="A41" s="67" t="s">
        <v>42</v>
      </c>
      <c r="B41" s="81" t="s">
        <v>43</v>
      </c>
      <c r="C41" s="27" t="s">
        <v>38</v>
      </c>
      <c r="D41" s="82">
        <v>0</v>
      </c>
      <c r="E41" s="52">
        <v>0</v>
      </c>
      <c r="F41" s="69"/>
      <c r="G41" s="119" t="s">
        <v>129</v>
      </c>
      <c r="H41" s="18"/>
      <c r="I41" s="110"/>
    </row>
    <row r="42" spans="1:9" ht="77.25" customHeight="1" thickBot="1" x14ac:dyDescent="0.3">
      <c r="A42" s="125" t="s">
        <v>123</v>
      </c>
      <c r="B42" s="126"/>
      <c r="C42" s="139"/>
      <c r="D42" s="140"/>
      <c r="E42" s="140"/>
      <c r="F42" s="141"/>
      <c r="G42" s="33" t="s">
        <v>127</v>
      </c>
      <c r="H42" s="76">
        <f>AVERAGE(H37:H41)</f>
        <v>100</v>
      </c>
      <c r="I42" s="115"/>
    </row>
    <row r="43" spans="1:9" ht="44.25" customHeight="1" thickBot="1" x14ac:dyDescent="0.3">
      <c r="A43" s="133" t="s">
        <v>44</v>
      </c>
      <c r="B43" s="134"/>
      <c r="C43" s="134"/>
      <c r="D43" s="134"/>
      <c r="E43" s="134"/>
      <c r="F43" s="134"/>
      <c r="G43" s="134"/>
      <c r="H43" s="135"/>
      <c r="I43" s="110"/>
    </row>
    <row r="44" spans="1:9" ht="25.5" customHeight="1" thickBot="1" x14ac:dyDescent="0.3">
      <c r="A44" s="142" t="s">
        <v>45</v>
      </c>
      <c r="B44" s="143"/>
      <c r="C44" s="143"/>
      <c r="D44" s="143"/>
      <c r="E44" s="143"/>
      <c r="F44" s="143"/>
      <c r="G44" s="143"/>
      <c r="H44" s="144"/>
      <c r="I44" s="110"/>
    </row>
    <row r="45" spans="1:9" ht="81" customHeight="1" x14ac:dyDescent="0.25">
      <c r="A45" s="54" t="s">
        <v>46</v>
      </c>
      <c r="B45" s="55" t="s">
        <v>47</v>
      </c>
      <c r="C45" s="7" t="s">
        <v>48</v>
      </c>
      <c r="D45" s="8">
        <v>321.5</v>
      </c>
      <c r="E45" s="30">
        <v>299.7</v>
      </c>
      <c r="F45" s="104">
        <f>E45/D45*100</f>
        <v>93.219284603421457</v>
      </c>
      <c r="G45" s="119" t="s">
        <v>128</v>
      </c>
      <c r="H45" s="43">
        <f>E45/D45*100</f>
        <v>93.219284603421457</v>
      </c>
      <c r="I45" s="111"/>
    </row>
    <row r="46" spans="1:9" ht="78.75" x14ac:dyDescent="0.25">
      <c r="A46" s="58" t="s">
        <v>49</v>
      </c>
      <c r="B46" s="59" t="s">
        <v>50</v>
      </c>
      <c r="C46" s="4" t="s">
        <v>48</v>
      </c>
      <c r="D46" s="19">
        <v>382</v>
      </c>
      <c r="E46" s="19">
        <v>332.6</v>
      </c>
      <c r="F46" s="49">
        <f>E46/D46*100</f>
        <v>87.068062827225134</v>
      </c>
      <c r="G46" s="119" t="s">
        <v>128</v>
      </c>
      <c r="H46" s="46">
        <f>E46/D46*100</f>
        <v>87.068062827225134</v>
      </c>
      <c r="I46" s="111"/>
    </row>
    <row r="47" spans="1:9" ht="78.75" x14ac:dyDescent="0.25">
      <c r="A47" s="58" t="s">
        <v>124</v>
      </c>
      <c r="B47" s="84" t="s">
        <v>51</v>
      </c>
      <c r="C47" s="4" t="s">
        <v>48</v>
      </c>
      <c r="D47" s="19">
        <v>178</v>
      </c>
      <c r="E47" s="19">
        <v>158.19999999999999</v>
      </c>
      <c r="F47" s="49">
        <f>E47/D47*100</f>
        <v>88.876404494382015</v>
      </c>
      <c r="G47" s="119" t="s">
        <v>128</v>
      </c>
      <c r="H47" s="46">
        <f>E47/D47*100</f>
        <v>88.876404494382015</v>
      </c>
      <c r="I47" s="111"/>
    </row>
    <row r="48" spans="1:9" ht="79.5" thickBot="1" x14ac:dyDescent="0.3">
      <c r="A48" s="67" t="s">
        <v>125</v>
      </c>
      <c r="B48" s="68" t="s">
        <v>52</v>
      </c>
      <c r="C48" s="6" t="s">
        <v>48</v>
      </c>
      <c r="D48" s="21">
        <v>229.63</v>
      </c>
      <c r="E48" s="52">
        <v>262</v>
      </c>
      <c r="F48" s="85">
        <f>E48/D48*100</f>
        <v>114.09659016679005</v>
      </c>
      <c r="G48" s="123" t="s">
        <v>128</v>
      </c>
      <c r="H48" s="70">
        <f>E48/D48*100</f>
        <v>114.09659016679005</v>
      </c>
      <c r="I48" s="111"/>
    </row>
    <row r="49" spans="1:9" ht="29.25" customHeight="1" thickBot="1" x14ac:dyDescent="0.3">
      <c r="A49" s="133" t="s">
        <v>53</v>
      </c>
      <c r="B49" s="134"/>
      <c r="C49" s="134"/>
      <c r="D49" s="134"/>
      <c r="E49" s="134"/>
      <c r="F49" s="134"/>
      <c r="G49" s="134"/>
      <c r="H49" s="135"/>
      <c r="I49" s="110"/>
    </row>
    <row r="50" spans="1:9" ht="85.5" customHeight="1" x14ac:dyDescent="0.25">
      <c r="A50" s="54" t="s">
        <v>54</v>
      </c>
      <c r="B50" s="55" t="s">
        <v>55</v>
      </c>
      <c r="C50" s="12" t="s">
        <v>48</v>
      </c>
      <c r="D50" s="8">
        <v>32</v>
      </c>
      <c r="E50" s="30" t="s">
        <v>28</v>
      </c>
      <c r="F50" s="42" t="s">
        <v>28</v>
      </c>
      <c r="G50" s="122" t="s">
        <v>128</v>
      </c>
      <c r="H50" s="16" t="s">
        <v>28</v>
      </c>
      <c r="I50" s="110"/>
    </row>
    <row r="51" spans="1:9" ht="78.75" x14ac:dyDescent="0.25">
      <c r="A51" s="58" t="s">
        <v>56</v>
      </c>
      <c r="B51" s="45" t="s">
        <v>57</v>
      </c>
      <c r="C51" s="13" t="s">
        <v>48</v>
      </c>
      <c r="D51" s="5">
        <v>11.9</v>
      </c>
      <c r="E51" s="19">
        <v>12.4</v>
      </c>
      <c r="F51" s="49">
        <f>E51/D51*100</f>
        <v>104.20168067226892</v>
      </c>
      <c r="G51" s="119" t="s">
        <v>128</v>
      </c>
      <c r="H51" s="86">
        <f>E51/D51*100</f>
        <v>104.20168067226892</v>
      </c>
      <c r="I51" s="113"/>
    </row>
    <row r="52" spans="1:9" ht="81.75" customHeight="1" x14ac:dyDescent="0.25">
      <c r="A52" s="58" t="s">
        <v>58</v>
      </c>
      <c r="B52" s="59" t="s">
        <v>59</v>
      </c>
      <c r="C52" s="14" t="s">
        <v>48</v>
      </c>
      <c r="D52" s="5">
        <v>2.64</v>
      </c>
      <c r="E52" s="19">
        <v>2.64</v>
      </c>
      <c r="F52" s="87">
        <f>E52/D52*100</f>
        <v>100</v>
      </c>
      <c r="G52" s="119" t="s">
        <v>128</v>
      </c>
      <c r="H52" s="86">
        <f t="shared" ref="H52:H57" si="2">E52/D52*100</f>
        <v>100</v>
      </c>
      <c r="I52" s="113"/>
    </row>
    <row r="53" spans="1:9" ht="80.25" customHeight="1" x14ac:dyDescent="0.25">
      <c r="A53" s="58"/>
      <c r="B53" s="59" t="s">
        <v>60</v>
      </c>
      <c r="C53" s="13"/>
      <c r="D53" s="88"/>
      <c r="E53" s="19"/>
      <c r="F53" s="49"/>
      <c r="G53" s="119" t="s">
        <v>128</v>
      </c>
      <c r="H53" s="86"/>
      <c r="I53" s="113"/>
    </row>
    <row r="54" spans="1:9" ht="78.75" x14ac:dyDescent="0.25">
      <c r="A54" s="58" t="s">
        <v>61</v>
      </c>
      <c r="B54" s="59" t="s">
        <v>50</v>
      </c>
      <c r="C54" s="13" t="s">
        <v>13</v>
      </c>
      <c r="D54" s="19">
        <v>100</v>
      </c>
      <c r="E54" s="19">
        <v>100</v>
      </c>
      <c r="F54" s="11">
        <f>E54-D54</f>
        <v>0</v>
      </c>
      <c r="G54" s="119" t="s">
        <v>128</v>
      </c>
      <c r="H54" s="86">
        <f t="shared" si="2"/>
        <v>100</v>
      </c>
      <c r="I54" s="113"/>
    </row>
    <row r="55" spans="1:9" ht="78.75" x14ac:dyDescent="0.25">
      <c r="A55" s="58" t="s">
        <v>62</v>
      </c>
      <c r="B55" s="59" t="s">
        <v>63</v>
      </c>
      <c r="C55" s="13" t="s">
        <v>13</v>
      </c>
      <c r="D55" s="19">
        <v>77</v>
      </c>
      <c r="E55" s="19">
        <v>80.900000000000006</v>
      </c>
      <c r="F55" s="11">
        <f>E55-D55</f>
        <v>3.9000000000000057</v>
      </c>
      <c r="G55" s="119" t="s">
        <v>128</v>
      </c>
      <c r="H55" s="86">
        <f t="shared" si="2"/>
        <v>105.06493506493509</v>
      </c>
      <c r="I55" s="113"/>
    </row>
    <row r="56" spans="1:9" ht="78.75" x14ac:dyDescent="0.25">
      <c r="A56" s="58" t="s">
        <v>64</v>
      </c>
      <c r="B56" s="59" t="s">
        <v>65</v>
      </c>
      <c r="C56" s="13" t="s">
        <v>13</v>
      </c>
      <c r="D56" s="19">
        <v>100</v>
      </c>
      <c r="E56" s="19">
        <v>100</v>
      </c>
      <c r="F56" s="11">
        <f>E56-D56</f>
        <v>0</v>
      </c>
      <c r="G56" s="119" t="s">
        <v>128</v>
      </c>
      <c r="H56" s="86">
        <f t="shared" si="2"/>
        <v>100</v>
      </c>
      <c r="I56" s="113"/>
    </row>
    <row r="57" spans="1:9" ht="79.5" thickBot="1" x14ac:dyDescent="0.3">
      <c r="A57" s="67" t="s">
        <v>66</v>
      </c>
      <c r="B57" s="68" t="s">
        <v>67</v>
      </c>
      <c r="C57" s="15" t="s">
        <v>13</v>
      </c>
      <c r="D57" s="52">
        <v>46.5</v>
      </c>
      <c r="E57" s="52">
        <v>54.2</v>
      </c>
      <c r="F57" s="69">
        <f>E57-D57</f>
        <v>7.7000000000000028</v>
      </c>
      <c r="G57" s="119" t="s">
        <v>128</v>
      </c>
      <c r="H57" s="89">
        <f t="shared" si="2"/>
        <v>116.55913978494625</v>
      </c>
      <c r="I57" s="113"/>
    </row>
    <row r="58" spans="1:9" ht="83.25" customHeight="1" thickBot="1" x14ac:dyDescent="0.3">
      <c r="A58" s="125" t="s">
        <v>123</v>
      </c>
      <c r="B58" s="126"/>
      <c r="C58" s="139"/>
      <c r="D58" s="140"/>
      <c r="E58" s="140"/>
      <c r="F58" s="141"/>
      <c r="G58" s="33" t="s">
        <v>127</v>
      </c>
      <c r="H58" s="76">
        <f>AVERAGE(H45:H48,H51:H52,H54:H57)</f>
        <v>100.90860976139689</v>
      </c>
      <c r="I58" s="115"/>
    </row>
    <row r="59" spans="1:9" ht="47.25" customHeight="1" thickBot="1" x14ac:dyDescent="0.3">
      <c r="A59" s="142" t="s">
        <v>68</v>
      </c>
      <c r="B59" s="143"/>
      <c r="C59" s="143"/>
      <c r="D59" s="143"/>
      <c r="E59" s="143"/>
      <c r="F59" s="143"/>
      <c r="G59" s="143"/>
      <c r="H59" s="144"/>
      <c r="I59" s="110"/>
    </row>
    <row r="60" spans="1:9" ht="137.25" customHeight="1" x14ac:dyDescent="0.25">
      <c r="A60" s="63" t="s">
        <v>69</v>
      </c>
      <c r="B60" s="64" t="s">
        <v>70</v>
      </c>
      <c r="C60" s="3" t="s">
        <v>71</v>
      </c>
      <c r="D60" s="23">
        <v>900</v>
      </c>
      <c r="E60" s="65">
        <v>3021</v>
      </c>
      <c r="F60" s="41">
        <f>E60/D60*100</f>
        <v>335.66666666666663</v>
      </c>
      <c r="G60" s="119" t="s">
        <v>128</v>
      </c>
      <c r="H60" s="90">
        <f>E60/D60*100</f>
        <v>335.66666666666663</v>
      </c>
      <c r="I60" s="116"/>
    </row>
    <row r="61" spans="1:9" ht="84" customHeight="1" x14ac:dyDescent="0.25">
      <c r="A61" s="58" t="s">
        <v>72</v>
      </c>
      <c r="B61" s="59" t="s">
        <v>73</v>
      </c>
      <c r="C61" s="4" t="s">
        <v>74</v>
      </c>
      <c r="D61" s="19">
        <v>61.8</v>
      </c>
      <c r="E61" s="19">
        <v>50.4</v>
      </c>
      <c r="F61" s="87">
        <f>E61/D61*100</f>
        <v>81.553398058252426</v>
      </c>
      <c r="G61" s="119" t="s">
        <v>128</v>
      </c>
      <c r="H61" s="46">
        <f>E61/D61*100</f>
        <v>81.553398058252426</v>
      </c>
      <c r="I61" s="111"/>
    </row>
    <row r="62" spans="1:9" ht="83.25" customHeight="1" x14ac:dyDescent="0.25">
      <c r="A62" s="58" t="s">
        <v>75</v>
      </c>
      <c r="B62" s="59" t="s">
        <v>76</v>
      </c>
      <c r="C62" s="4" t="s">
        <v>74</v>
      </c>
      <c r="D62" s="19">
        <v>0</v>
      </c>
      <c r="E62" s="19">
        <v>1.65</v>
      </c>
      <c r="F62" s="87">
        <v>0</v>
      </c>
      <c r="G62" s="119" t="s">
        <v>128</v>
      </c>
      <c r="H62" s="91">
        <v>0</v>
      </c>
      <c r="I62" s="111"/>
    </row>
    <row r="63" spans="1:9" ht="81" customHeight="1" x14ac:dyDescent="0.25">
      <c r="A63" s="58" t="s">
        <v>77</v>
      </c>
      <c r="B63" s="59" t="s">
        <v>78</v>
      </c>
      <c r="C63" s="4" t="s">
        <v>74</v>
      </c>
      <c r="D63" s="19">
        <v>117.9</v>
      </c>
      <c r="E63" s="19">
        <v>123.7</v>
      </c>
      <c r="F63" s="49">
        <f>E63/D63*100</f>
        <v>104.91942324003392</v>
      </c>
      <c r="G63" s="119" t="s">
        <v>128</v>
      </c>
      <c r="H63" s="86">
        <f>E63/D63*100</f>
        <v>104.91942324003392</v>
      </c>
      <c r="I63" s="113"/>
    </row>
    <row r="64" spans="1:9" ht="78.75" x14ac:dyDescent="0.25">
      <c r="A64" s="58" t="s">
        <v>79</v>
      </c>
      <c r="B64" s="59" t="s">
        <v>80</v>
      </c>
      <c r="C64" s="4" t="s">
        <v>81</v>
      </c>
      <c r="D64" s="19">
        <v>348</v>
      </c>
      <c r="E64" s="19">
        <v>347.5</v>
      </c>
      <c r="F64" s="49">
        <f>E64/D64*100</f>
        <v>99.856321839080465</v>
      </c>
      <c r="G64" s="119" t="s">
        <v>128</v>
      </c>
      <c r="H64" s="46">
        <f>E64/D64*100</f>
        <v>99.856321839080465</v>
      </c>
      <c r="I64" s="111"/>
    </row>
    <row r="65" spans="1:9" ht="78.75" x14ac:dyDescent="0.25">
      <c r="A65" s="58"/>
      <c r="B65" s="59" t="s">
        <v>60</v>
      </c>
      <c r="C65" s="4"/>
      <c r="D65" s="88"/>
      <c r="E65" s="19"/>
      <c r="F65" s="11"/>
      <c r="G65" s="119" t="s">
        <v>128</v>
      </c>
      <c r="H65" s="29"/>
      <c r="I65" s="109"/>
    </row>
    <row r="66" spans="1:9" ht="82.5" customHeight="1" x14ac:dyDescent="0.25">
      <c r="A66" s="58" t="s">
        <v>82</v>
      </c>
      <c r="B66" s="59" t="s">
        <v>83</v>
      </c>
      <c r="C66" s="4" t="s">
        <v>13</v>
      </c>
      <c r="D66" s="19">
        <v>39.1</v>
      </c>
      <c r="E66" s="19">
        <v>38.799999999999997</v>
      </c>
      <c r="F66" s="11">
        <f>E66-D66</f>
        <v>-0.30000000000000426</v>
      </c>
      <c r="G66" s="119" t="s">
        <v>128</v>
      </c>
      <c r="H66" s="46">
        <f>E66/D66*100</f>
        <v>99.232736572890019</v>
      </c>
      <c r="I66" s="111"/>
    </row>
    <row r="67" spans="1:9" ht="82.5" customHeight="1" x14ac:dyDescent="0.25">
      <c r="A67" s="58" t="s">
        <v>84</v>
      </c>
      <c r="B67" s="59" t="s">
        <v>85</v>
      </c>
      <c r="C67" s="4" t="s">
        <v>13</v>
      </c>
      <c r="D67" s="19">
        <v>45</v>
      </c>
      <c r="E67" s="19">
        <v>34.700000000000003</v>
      </c>
      <c r="F67" s="11">
        <f>E67-D67</f>
        <v>-10.299999999999997</v>
      </c>
      <c r="G67" s="119" t="s">
        <v>128</v>
      </c>
      <c r="H67" s="46">
        <f>E67/D67*100</f>
        <v>77.111111111111114</v>
      </c>
      <c r="I67" s="111"/>
    </row>
    <row r="68" spans="1:9" ht="78.75" x14ac:dyDescent="0.25">
      <c r="A68" s="58" t="s">
        <v>86</v>
      </c>
      <c r="B68" s="59" t="s">
        <v>87</v>
      </c>
      <c r="C68" s="4" t="s">
        <v>13</v>
      </c>
      <c r="D68" s="19">
        <v>77.900000000000006</v>
      </c>
      <c r="E68" s="19">
        <v>68</v>
      </c>
      <c r="F68" s="11">
        <f>E68-D68</f>
        <v>-9.9000000000000057</v>
      </c>
      <c r="G68" s="119" t="s">
        <v>128</v>
      </c>
      <c r="H68" s="46">
        <f>E68/D68*100</f>
        <v>87.29139922978176</v>
      </c>
      <c r="I68" s="111"/>
    </row>
    <row r="69" spans="1:9" ht="87" customHeight="1" x14ac:dyDescent="0.25">
      <c r="A69" s="58" t="s">
        <v>88</v>
      </c>
      <c r="B69" s="59" t="s">
        <v>89</v>
      </c>
      <c r="C69" s="4" t="s">
        <v>90</v>
      </c>
      <c r="D69" s="5">
        <v>170</v>
      </c>
      <c r="E69" s="19">
        <v>272</v>
      </c>
      <c r="F69" s="87">
        <f>E69/D69*100</f>
        <v>160</v>
      </c>
      <c r="G69" s="119" t="s">
        <v>128</v>
      </c>
      <c r="H69" s="91">
        <f>E69/D69*100</f>
        <v>160</v>
      </c>
      <c r="I69" s="117"/>
    </row>
    <row r="70" spans="1:9" ht="85.5" customHeight="1" thickBot="1" x14ac:dyDescent="0.3">
      <c r="A70" s="60" t="s">
        <v>91</v>
      </c>
      <c r="B70" s="92" t="s">
        <v>92</v>
      </c>
      <c r="C70" s="10" t="s">
        <v>13</v>
      </c>
      <c r="D70" s="21" t="s">
        <v>28</v>
      </c>
      <c r="E70" s="52" t="s">
        <v>28</v>
      </c>
      <c r="F70" s="93" t="s">
        <v>28</v>
      </c>
      <c r="G70" s="119" t="s">
        <v>128</v>
      </c>
      <c r="H70" s="94" t="s">
        <v>28</v>
      </c>
      <c r="I70" s="110"/>
    </row>
    <row r="71" spans="1:9" ht="90.75" customHeight="1" thickBot="1" x14ac:dyDescent="0.3">
      <c r="A71" s="125" t="s">
        <v>123</v>
      </c>
      <c r="B71" s="126"/>
      <c r="C71" s="127"/>
      <c r="D71" s="128"/>
      <c r="E71" s="128"/>
      <c r="F71" s="129"/>
      <c r="G71" s="33" t="s">
        <v>127</v>
      </c>
      <c r="H71" s="62">
        <f>AVERAGE(H60:H64,H66:H69)</f>
        <v>116.18122852420181</v>
      </c>
      <c r="I71" s="114"/>
    </row>
    <row r="72" spans="1:9" ht="23.25" customHeight="1" thickBot="1" x14ac:dyDescent="0.3">
      <c r="A72" s="145" t="s">
        <v>93</v>
      </c>
      <c r="B72" s="146"/>
      <c r="C72" s="146"/>
      <c r="D72" s="146"/>
      <c r="E72" s="146"/>
      <c r="F72" s="146"/>
      <c r="G72" s="146"/>
      <c r="H72" s="147"/>
      <c r="I72" s="110"/>
    </row>
    <row r="73" spans="1:9" ht="78.75" x14ac:dyDescent="0.25">
      <c r="A73" s="63" t="s">
        <v>94</v>
      </c>
      <c r="B73" s="64" t="s">
        <v>95</v>
      </c>
      <c r="C73" s="3" t="s">
        <v>21</v>
      </c>
      <c r="D73" s="23">
        <v>16</v>
      </c>
      <c r="E73" s="65">
        <v>17</v>
      </c>
      <c r="F73" s="95">
        <f>E73/D73*100</f>
        <v>106.25</v>
      </c>
      <c r="G73" s="120" t="s">
        <v>128</v>
      </c>
      <c r="H73" s="66">
        <f>E73/D73*100</f>
        <v>106.25</v>
      </c>
      <c r="I73" s="111"/>
    </row>
    <row r="74" spans="1:9" ht="79.5" thickBot="1" x14ac:dyDescent="0.3">
      <c r="A74" s="60" t="s">
        <v>96</v>
      </c>
      <c r="B74" s="61" t="s">
        <v>97</v>
      </c>
      <c r="C74" s="10" t="s">
        <v>21</v>
      </c>
      <c r="D74" s="21">
        <v>5</v>
      </c>
      <c r="E74" s="52">
        <v>5</v>
      </c>
      <c r="F74" s="96">
        <f>E74/D74*100</f>
        <v>100</v>
      </c>
      <c r="G74" s="119" t="s">
        <v>128</v>
      </c>
      <c r="H74" s="97">
        <f>E74/D74*100</f>
        <v>100</v>
      </c>
      <c r="I74" s="111"/>
    </row>
    <row r="75" spans="1:9" ht="75" customHeight="1" thickBot="1" x14ac:dyDescent="0.3">
      <c r="A75" s="125" t="s">
        <v>123</v>
      </c>
      <c r="B75" s="126"/>
      <c r="C75" s="127"/>
      <c r="D75" s="128"/>
      <c r="E75" s="128"/>
      <c r="F75" s="129"/>
      <c r="G75" s="33" t="s">
        <v>127</v>
      </c>
      <c r="H75" s="76">
        <f>AVERAGE(H73:H74)</f>
        <v>103.125</v>
      </c>
      <c r="I75" s="115"/>
    </row>
    <row r="76" spans="1:9" ht="46.5" customHeight="1" thickBot="1" x14ac:dyDescent="0.3">
      <c r="A76" s="133" t="s">
        <v>98</v>
      </c>
      <c r="B76" s="134"/>
      <c r="C76" s="134"/>
      <c r="D76" s="134"/>
      <c r="E76" s="134"/>
      <c r="F76" s="134"/>
      <c r="G76" s="134"/>
      <c r="H76" s="135"/>
      <c r="I76" s="110"/>
    </row>
    <row r="77" spans="1:9" ht="85.5" customHeight="1" thickBot="1" x14ac:dyDescent="0.3">
      <c r="A77" s="98" t="s">
        <v>99</v>
      </c>
      <c r="B77" s="99" t="s">
        <v>100</v>
      </c>
      <c r="C77" s="100" t="s">
        <v>26</v>
      </c>
      <c r="D77" s="121">
        <v>19000</v>
      </c>
      <c r="E77" s="101">
        <v>16995</v>
      </c>
      <c r="F77" s="102">
        <f>E77/D77*100</f>
        <v>89.44736842105263</v>
      </c>
      <c r="G77" s="119" t="s">
        <v>128</v>
      </c>
      <c r="H77" s="103">
        <f>E77/D77*100</f>
        <v>89.44736842105263</v>
      </c>
      <c r="I77" s="113"/>
    </row>
    <row r="78" spans="1:9" ht="75.75" thickBot="1" x14ac:dyDescent="0.3">
      <c r="A78" s="125" t="s">
        <v>123</v>
      </c>
      <c r="B78" s="126"/>
      <c r="C78" s="127"/>
      <c r="D78" s="128"/>
      <c r="E78" s="128"/>
      <c r="F78" s="129"/>
      <c r="G78" s="33" t="s">
        <v>127</v>
      </c>
      <c r="H78" s="62">
        <f>AVERAGE(H77)</f>
        <v>89.44736842105263</v>
      </c>
      <c r="I78" s="114"/>
    </row>
    <row r="79" spans="1:9" ht="35.25" customHeight="1" thickBot="1" x14ac:dyDescent="0.3">
      <c r="A79" s="136" t="s">
        <v>131</v>
      </c>
      <c r="B79" s="137"/>
      <c r="C79" s="137"/>
      <c r="D79" s="137"/>
      <c r="E79" s="137"/>
      <c r="F79" s="137"/>
      <c r="G79" s="137"/>
      <c r="H79" s="138"/>
      <c r="I79" s="110"/>
    </row>
    <row r="80" spans="1:9" ht="51" customHeight="1" thickBot="1" x14ac:dyDescent="0.3">
      <c r="A80" s="63" t="s">
        <v>101</v>
      </c>
      <c r="B80" s="64" t="s">
        <v>102</v>
      </c>
      <c r="C80" s="3" t="s">
        <v>103</v>
      </c>
      <c r="D80" s="23">
        <v>2232</v>
      </c>
      <c r="E80" s="65">
        <v>2653.9</v>
      </c>
      <c r="F80" s="83">
        <f>E80/D80*100</f>
        <v>118.90232974910396</v>
      </c>
      <c r="G80" s="95"/>
      <c r="H80" s="66">
        <f>E80/D80*100</f>
        <v>118.90232974910396</v>
      </c>
      <c r="I80" s="111"/>
    </row>
    <row r="81" spans="1:9" ht="60.75" customHeight="1" thickBot="1" x14ac:dyDescent="0.3">
      <c r="A81" s="58" t="s">
        <v>104</v>
      </c>
      <c r="B81" s="59" t="s">
        <v>105</v>
      </c>
      <c r="C81" s="4" t="s">
        <v>103</v>
      </c>
      <c r="D81" s="5">
        <v>1562</v>
      </c>
      <c r="E81" s="19">
        <v>1973.6</v>
      </c>
      <c r="F81" s="83">
        <f t="shared" ref="F81:F83" si="3">E81/D81*100</f>
        <v>126.35083226632521</v>
      </c>
      <c r="G81" s="118"/>
      <c r="H81" s="66">
        <f t="shared" ref="H81:H83" si="4">E81/D81*100</f>
        <v>126.35083226632521</v>
      </c>
      <c r="I81" s="111"/>
    </row>
    <row r="82" spans="1:9" ht="23.25" customHeight="1" thickBot="1" x14ac:dyDescent="0.3">
      <c r="A82" s="58" t="s">
        <v>106</v>
      </c>
      <c r="B82" s="59" t="s">
        <v>107</v>
      </c>
      <c r="C82" s="4" t="s">
        <v>21</v>
      </c>
      <c r="D82" s="5">
        <v>30</v>
      </c>
      <c r="E82" s="19">
        <v>34</v>
      </c>
      <c r="F82" s="83">
        <f t="shared" si="3"/>
        <v>113.33333333333333</v>
      </c>
      <c r="G82" s="118"/>
      <c r="H82" s="66">
        <f t="shared" si="4"/>
        <v>113.33333333333333</v>
      </c>
      <c r="I82" s="111"/>
    </row>
    <row r="83" spans="1:9" ht="64.5" customHeight="1" thickBot="1" x14ac:dyDescent="0.3">
      <c r="A83" s="58" t="s">
        <v>108</v>
      </c>
      <c r="B83" s="59" t="s">
        <v>105</v>
      </c>
      <c r="C83" s="4" t="s">
        <v>21</v>
      </c>
      <c r="D83" s="22">
        <v>21</v>
      </c>
      <c r="E83" s="20">
        <v>26</v>
      </c>
      <c r="F83" s="83">
        <f t="shared" si="3"/>
        <v>123.80952380952381</v>
      </c>
      <c r="G83" s="118"/>
      <c r="H83" s="66">
        <f t="shared" si="4"/>
        <v>123.80952380952381</v>
      </c>
      <c r="I83" s="111"/>
    </row>
    <row r="84" spans="1:9" ht="36.75" customHeight="1" thickBot="1" x14ac:dyDescent="0.3">
      <c r="A84" s="125" t="s">
        <v>123</v>
      </c>
      <c r="B84" s="126"/>
      <c r="C84" s="127"/>
      <c r="D84" s="128"/>
      <c r="E84" s="128"/>
      <c r="F84" s="129"/>
      <c r="G84" s="32"/>
      <c r="H84" s="62">
        <v>116.1</v>
      </c>
      <c r="I84" s="114"/>
    </row>
  </sheetData>
  <mergeCells count="48">
    <mergeCell ref="A6:H6"/>
    <mergeCell ref="A1:H1"/>
    <mergeCell ref="A2:H2"/>
    <mergeCell ref="A3:H3"/>
    <mergeCell ref="A4:H4"/>
    <mergeCell ref="A5:H5"/>
    <mergeCell ref="A28:B28"/>
    <mergeCell ref="C28:F28"/>
    <mergeCell ref="A7:H7"/>
    <mergeCell ref="A8:A10"/>
    <mergeCell ref="B8:B10"/>
    <mergeCell ref="C8:C10"/>
    <mergeCell ref="D8:E8"/>
    <mergeCell ref="F8:F10"/>
    <mergeCell ref="H8:H10"/>
    <mergeCell ref="D9:E9"/>
    <mergeCell ref="A12:H12"/>
    <mergeCell ref="A13:H13"/>
    <mergeCell ref="A23:B23"/>
    <mergeCell ref="C23:F23"/>
    <mergeCell ref="A24:H24"/>
    <mergeCell ref="A29:H29"/>
    <mergeCell ref="A32:B32"/>
    <mergeCell ref="C32:F32"/>
    <mergeCell ref="A33:H33"/>
    <mergeCell ref="A35:B35"/>
    <mergeCell ref="C35:F35"/>
    <mergeCell ref="A42:B42"/>
    <mergeCell ref="C42:F42"/>
    <mergeCell ref="A43:H43"/>
    <mergeCell ref="A44:H44"/>
    <mergeCell ref="A49:H49"/>
    <mergeCell ref="A84:B84"/>
    <mergeCell ref="C84:F84"/>
    <mergeCell ref="G8:G10"/>
    <mergeCell ref="A75:B75"/>
    <mergeCell ref="C75:F75"/>
    <mergeCell ref="A76:H76"/>
    <mergeCell ref="A78:B78"/>
    <mergeCell ref="C78:F78"/>
    <mergeCell ref="A79:H79"/>
    <mergeCell ref="A58:B58"/>
    <mergeCell ref="C58:F58"/>
    <mergeCell ref="A59:H59"/>
    <mergeCell ref="A71:B71"/>
    <mergeCell ref="C71:F71"/>
    <mergeCell ref="A72:H72"/>
    <mergeCell ref="A36:H36"/>
  </mergeCells>
  <pageMargins left="0.16" right="0.16" top="0.28000000000000003" bottom="0.19" header="0.16" footer="0.1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Эффективность программы</vt:lpstr>
      <vt:lpstr>'Эффективность программы'!Заголовки_для_печати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Сакун Анна Сергеевна</dc:creator>
  <cp:lastModifiedBy>Мартыненко Марина Владимировна</cp:lastModifiedBy>
  <cp:lastPrinted>2016-02-19T23:13:05Z</cp:lastPrinted>
  <dcterms:created xsi:type="dcterms:W3CDTF">2015-03-20T03:21:03Z</dcterms:created>
  <dcterms:modified xsi:type="dcterms:W3CDTF">2016-03-09T23:51:27Z</dcterms:modified>
</cp:coreProperties>
</file>