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55" windowHeight="7935"/>
  </bookViews>
  <sheets>
    <sheet name="Приложение 13" sheetId="1" r:id="rId1"/>
  </sheets>
  <definedNames>
    <definedName name="_xlnm.Print_Titles" localSheetId="0">'Приложение 13'!$18:$19</definedName>
    <definedName name="_xlnm.Print_Area" localSheetId="0">'Приложение 13'!$A$1:$F$355</definedName>
  </definedNames>
  <calcPr calcId="145621"/>
</workbook>
</file>

<file path=xl/calcChain.xml><?xml version="1.0" encoding="utf-8"?>
<calcChain xmlns="http://schemas.openxmlformats.org/spreadsheetml/2006/main">
  <c r="E29" i="1" l="1"/>
  <c r="E28" i="1"/>
  <c r="E133" i="1" l="1"/>
  <c r="F112" i="1"/>
  <c r="F273" i="1" l="1"/>
  <c r="E112" i="1"/>
  <c r="E231" i="1"/>
  <c r="F231" i="1"/>
  <c r="F119" i="1"/>
  <c r="F349" i="1" l="1"/>
  <c r="E349" i="1"/>
  <c r="F342" i="1"/>
  <c r="E342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1" i="1"/>
  <c r="E321" i="1"/>
  <c r="F314" i="1"/>
  <c r="E314" i="1"/>
  <c r="F307" i="1"/>
  <c r="E307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E293" i="1" s="1"/>
  <c r="E287" i="1"/>
  <c r="F286" i="1"/>
  <c r="E286" i="1"/>
  <c r="F279" i="1"/>
  <c r="E279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58" i="1"/>
  <c r="E258" i="1"/>
  <c r="F251" i="1"/>
  <c r="E251" i="1"/>
  <c r="F244" i="1"/>
  <c r="E244" i="1"/>
  <c r="F237" i="1"/>
  <c r="E237" i="1"/>
  <c r="F230" i="1"/>
  <c r="E230" i="1"/>
  <c r="F223" i="1"/>
  <c r="E223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2" i="1"/>
  <c r="E202" i="1"/>
  <c r="F195" i="1"/>
  <c r="E195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74" i="1"/>
  <c r="F139" i="1" s="1"/>
  <c r="E174" i="1"/>
  <c r="F167" i="1"/>
  <c r="E167" i="1"/>
  <c r="F160" i="1"/>
  <c r="E160" i="1"/>
  <c r="F153" i="1"/>
  <c r="E153" i="1"/>
  <c r="F146" i="1"/>
  <c r="E146" i="1"/>
  <c r="E145" i="1"/>
  <c r="F144" i="1"/>
  <c r="E144" i="1"/>
  <c r="F143" i="1"/>
  <c r="E143" i="1"/>
  <c r="F142" i="1"/>
  <c r="E142" i="1"/>
  <c r="F141" i="1"/>
  <c r="E141" i="1"/>
  <c r="F140" i="1"/>
  <c r="E140" i="1"/>
  <c r="E139" i="1"/>
  <c r="F132" i="1"/>
  <c r="E132" i="1"/>
  <c r="F125" i="1"/>
  <c r="E125" i="1"/>
  <c r="E119" i="1"/>
  <c r="F118" i="1"/>
  <c r="E118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E104" i="1" s="1"/>
  <c r="F97" i="1"/>
  <c r="E97" i="1"/>
  <c r="F90" i="1"/>
  <c r="E90" i="1"/>
  <c r="F83" i="1"/>
  <c r="E83" i="1"/>
  <c r="F76" i="1"/>
  <c r="E76" i="1"/>
  <c r="F69" i="1"/>
  <c r="E69" i="1"/>
  <c r="F62" i="1"/>
  <c r="E62" i="1"/>
  <c r="F55" i="1"/>
  <c r="E55" i="1"/>
  <c r="F48" i="1"/>
  <c r="E48" i="1"/>
  <c r="F41" i="1"/>
  <c r="E41" i="1"/>
  <c r="F34" i="1"/>
  <c r="E34" i="1"/>
  <c r="F33" i="1"/>
  <c r="E33" i="1"/>
  <c r="F32" i="1"/>
  <c r="E32" i="1"/>
  <c r="F31" i="1"/>
  <c r="E31" i="1"/>
  <c r="F30" i="1"/>
  <c r="E30" i="1"/>
  <c r="F29" i="1"/>
  <c r="E27" i="1"/>
  <c r="F28" i="1"/>
  <c r="E26" i="1"/>
  <c r="F25" i="1"/>
  <c r="E25" i="1"/>
  <c r="F24" i="1"/>
  <c r="E24" i="1"/>
  <c r="F23" i="1"/>
  <c r="E23" i="1"/>
  <c r="F293" i="1" l="1"/>
  <c r="F26" i="1"/>
  <c r="F104" i="1"/>
  <c r="E21" i="1"/>
  <c r="F27" i="1"/>
  <c r="F22" i="1"/>
  <c r="E22" i="1"/>
  <c r="E209" i="1"/>
  <c r="F21" i="1"/>
  <c r="F209" i="1"/>
  <c r="E20" i="1" l="1"/>
  <c r="F20" i="1"/>
</calcChain>
</file>

<file path=xl/sharedStrings.xml><?xml version="1.0" encoding="utf-8"?>
<sst xmlns="http://schemas.openxmlformats.org/spreadsheetml/2006/main" count="456" uniqueCount="125">
  <si>
    <t>Приложение № 13</t>
  </si>
  <si>
    <t>к Порядку</t>
  </si>
  <si>
    <t xml:space="preserve">принятия решений о разработке </t>
  </si>
  <si>
    <t xml:space="preserve">государственных программ </t>
  </si>
  <si>
    <t>Приморского края, формирования</t>
  </si>
  <si>
    <t xml:space="preserve">реализации и проведения оценки </t>
  </si>
  <si>
    <t xml:space="preserve">эффективности реализации </t>
  </si>
  <si>
    <t xml:space="preserve">Приморского края, </t>
  </si>
  <si>
    <t xml:space="preserve">утвержденному постановлением </t>
  </si>
  <si>
    <t>Администрации Приморского края</t>
  </si>
  <si>
    <t>от 30 декабря 2014 года № 566-па</t>
  </si>
  <si>
    <t xml:space="preserve">ОТЧЕТ
о расходовании бюджетных ассигнований и внебюджетных источников 
на реализацию государственной программы Приморского края (тыс. руб.)
</t>
  </si>
  <si>
    <r>
      <t xml:space="preserve">«Развитие сельского хозяйства и регулирования рынков сельскохозяйственной продукции, сырья и
</t>
    </r>
    <r>
      <rPr>
        <b/>
        <u/>
        <sz val="14"/>
        <color indexed="8"/>
        <rFont val="Times New Roman"/>
        <family val="1"/>
        <charset val="204"/>
      </rPr>
      <t>продовольствия. Повышение уровня жизни сельского населения Приморского края» на 2013 - 2020 годы</t>
    </r>
  </si>
  <si>
    <t>(наименование государственной программы)</t>
  </si>
  <si>
    <t>№ 
п/п</t>
  </si>
  <si>
    <t>Наименование подпрограммы, программы, принятой в соответствии с требованиями федерального законодательства в сфере реализации государственной программы отдельного мероприятия</t>
  </si>
  <si>
    <t>Источники ресурсного обеспечения</t>
  </si>
  <si>
    <t>ГРБС</t>
  </si>
  <si>
    <t>Оценка расходов 
(в соответствии с государственной программой)</t>
  </si>
  <si>
    <t>Фактические расходы,
(тыс. руб.)</t>
  </si>
  <si>
    <t>1.</t>
  </si>
  <si>
    <t>Государственная Программа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края» на 2013 – 2020 годы, в том числе:</t>
  </si>
  <si>
    <t>Всего</t>
  </si>
  <si>
    <t>федеральный бюджет (субсидии, субвенции, иные межбюджетные трансферты)</t>
  </si>
  <si>
    <t>краевой бюджет</t>
  </si>
  <si>
    <t>бюджет муниципальных образований</t>
  </si>
  <si>
    <t xml:space="preserve">государственные внебюджетные фонды Российской Федерации </t>
  </si>
  <si>
    <t>территориальные государственные внебюджетные фонды</t>
  </si>
  <si>
    <t>иные внебюджетные источники</t>
  </si>
  <si>
    <t>1.1.</t>
  </si>
  <si>
    <t>Подпрограмма № 1 «Техническая и технологическая модернизация, инновационное развитие агропромышленного комплекса»</t>
  </si>
  <si>
    <t>1.1.1.</t>
  </si>
  <si>
    <t>Предоставление субсидий на возмещение затрат, связанных с приобретением сельскохозяйственной техники, оборудования и скота, в том числе на условиях лизинга</t>
  </si>
  <si>
    <t>1.1.2.</t>
  </si>
  <si>
    <t>Предоставление грантов на создание и развитие крестьянского (фермерского) хозяйства и единовременной помощи на бытовое устройство начинающим фермерам</t>
  </si>
  <si>
    <t>1.1.3.</t>
  </si>
  <si>
    <t>Предоставление грантов на развитие семейных животноводческих ферм</t>
  </si>
  <si>
    <t>1.1.4.</t>
  </si>
  <si>
    <t>Предоставление субсидий на возмещение затрат, связанных с развитием инфраструктуры и логистического обеспечения рынков продукции растениеводства</t>
  </si>
  <si>
    <t>1.1.5.</t>
  </si>
  <si>
    <t>Предоставление субсидий на возмещение затрат, связанных с развитием переработки продукции растениеводства и животноводства</t>
  </si>
  <si>
    <t>1.1.6.</t>
  </si>
  <si>
    <t>Предоставление субсидий на возмещение затрат, связанных с вводом скотомест, в т.ч. в племенных репродукторах</t>
  </si>
  <si>
    <t>1.1.7.</t>
  </si>
  <si>
    <t>Предоставление субсидий на возмещение затрат, связанных со строительством цеха по производству органических удобрений</t>
  </si>
  <si>
    <t>1.1.8.</t>
  </si>
  <si>
    <t>Предоставление субсидий на возмещение затрат, связанных со строительством овощехранилищ</t>
  </si>
  <si>
    <t>1.1.9.</t>
  </si>
  <si>
    <t>Предоставление субсидий на возмещение затрат, связанных со строительством и модернизацией существующих зимних теплиц, строительством новых</t>
  </si>
  <si>
    <t>1.1.10.</t>
  </si>
  <si>
    <t>Мероприятия по оказанию консуль-тационной помощи</t>
  </si>
  <si>
    <t>1.2.</t>
  </si>
  <si>
    <t>Подпрограмма № 2 «Снижение финансовых рисков и повышение финансовой устойчивости»</t>
  </si>
  <si>
    <t>1.2.1.</t>
  </si>
  <si>
    <t>Субсидии на компенсацию части затрат, связанных с уплатой процентов по инвестиционным кредитам</t>
  </si>
  <si>
    <t>1.2.2.</t>
  </si>
  <si>
    <t>Субсидии на компенсацию части затрат, связанных с уплатой процентов по краткосрочным кредитам</t>
  </si>
  <si>
    <t>1.2.3.</t>
  </si>
  <si>
    <t>Субсидии на компенсацию части затрат, связанных с уплатой процентов по кредитам малых форм хозяйствования</t>
  </si>
  <si>
    <t>1.2.4.</t>
  </si>
  <si>
    <t>Субсидии на компенсацию страхового взноса сельскохозяйственным товаропроизводителям при страховании посевов, птицы, техники и животных</t>
  </si>
  <si>
    <t>1.3.</t>
  </si>
  <si>
    <t>Подпрограмма № 3 «Сохранение и повышение плодородия почв. Ввод в оборот неиспользованной пашни и залежных земель сельскохозяйственного назначения»</t>
  </si>
  <si>
    <t>1.3.1.</t>
  </si>
  <si>
    <t>Предоставление субсидий на возмещение затрат, связанных с вводом в эксплуатацию залежных земель сельскохозяй-ственного назначения</t>
  </si>
  <si>
    <t>1.3.2.</t>
  </si>
  <si>
    <t xml:space="preserve">Предоставление субсидий на возмещение затрат, связанных с повышением плодородия почв (известкование и фосфоритование кислых почв, внесение органических удобрений, комплекс работ с торфом, выращивание и запашка сидератов) </t>
  </si>
  <si>
    <t>1.3.3.</t>
  </si>
  <si>
    <t>Предоставление субсидий на возмещение затрат, связанных с внесением минеральных удобрений</t>
  </si>
  <si>
    <t>1.3.4.</t>
  </si>
  <si>
    <t>Предоставление субсидий на возмещение затрат, связанных с применением средств защиты растений</t>
  </si>
  <si>
    <t>1.3.5.</t>
  </si>
  <si>
    <t>Проведение агрохимического обследования (мониторинг)</t>
  </si>
  <si>
    <t>1.4.</t>
  </si>
  <si>
    <t>Подпрограмма № 4 «Развитие мелиорации сельскохозяйственных земель Приморского края»</t>
  </si>
  <si>
    <t>1.4.1.</t>
  </si>
  <si>
    <t xml:space="preserve">Предоставление субсидий на возмещение затрат, связанных со строительством, реконструкцией,  техническим перевооружением мелиоративных систем, проведением культуртехнических работ на мелиоративных системах (включая работы по разработке проектно-сметной документации) </t>
  </si>
  <si>
    <t>1.4.2.</t>
  </si>
  <si>
    <t xml:space="preserve">Мероприятия, связанные с проведением научно-исследовательских и опытно-конструкторских работ </t>
  </si>
  <si>
    <t>1.4.3.</t>
  </si>
  <si>
    <t xml:space="preserve">Мероприятия, обеспечивающие реализацию подпрограммы на конкурсной основе, в том числе по разработке технических паспортов бесхозяйных мелиоративных систем </t>
  </si>
  <si>
    <t>1.5.</t>
  </si>
  <si>
    <t>Подпрограмма № 5 «Развитие подотрасли растениеводства, переработки и реализации продукции растениеводства»</t>
  </si>
  <si>
    <t>1.5.1.</t>
  </si>
  <si>
    <t>Предоставление субсидий на возмещение затрат, связанных с производством гречихи</t>
  </si>
  <si>
    <t>1.5.2.</t>
  </si>
  <si>
    <t>Предоставление субсидий на возмещение затрат, связанных с производством овощей защищенного грунта</t>
  </si>
  <si>
    <t>1.5.3.</t>
  </si>
  <si>
    <t>Предоставление субсидий на возмещение затрат, связанных с поддержкой элитного семеноводства</t>
  </si>
  <si>
    <t>1.5.4.</t>
  </si>
  <si>
    <t>Предоставление субсидий на возмещение затрат, связанных с поддержкой закладки и уходом за многолетними насаждениями и виноградниками</t>
  </si>
  <si>
    <t>1.5.5.</t>
  </si>
  <si>
    <t>Предоставление субсидий на оказание несвязанной поддержки сельскохозяйственным товаропроизводителям в области растениеводства</t>
  </si>
  <si>
    <t>1.5.6.</t>
  </si>
  <si>
    <t>Предоставление субсидий на возмещение затрат, связанных с поддержкой сельхозтоваро-производителей в районах Приморского края, приравненных к районам Крайнего Севера</t>
  </si>
  <si>
    <t>1.5.7.</t>
  </si>
  <si>
    <t xml:space="preserve">Расходы, связанные с приобретением специальной продукции для государственного технического надзора </t>
  </si>
  <si>
    <t>1.6.</t>
  </si>
  <si>
    <t>Подпрограмма № 6 «Развитие подотрасли животноводства, племенного животноводства, комплексного оздоровления стада крупного рогатого скота, переработки и реализации продукции животноводства»</t>
  </si>
  <si>
    <t>1.6.1.</t>
  </si>
  <si>
    <t>Предоставление субсидий на возмещение затрат, связанных с производством продукции животноводства</t>
  </si>
  <si>
    <t>1.6.2.</t>
  </si>
  <si>
    <t>Мероприятия, обеспечивающие реализацию Программы на конкурсной основе</t>
  </si>
  <si>
    <t>1.6.3.</t>
  </si>
  <si>
    <t>Предоставление субсидий на возмещение затрат, связанных с развитием племенного животноводства и комплексным оздоровлением крупного рогатого скота на территории Приморского края</t>
  </si>
  <si>
    <t>1.7.</t>
  </si>
  <si>
    <t>Подпрограмма № 7 «Поддержка малых форм хозяйствования, садоводческих и дачных объединений и  обществ»</t>
  </si>
  <si>
    <t>1.7.1.</t>
  </si>
  <si>
    <t xml:space="preserve">Предоставление субсидий крестьянским (фермерским) хозяйствам, включая индивидуальных предпринимателей, на возмещение затрат, связанных с оформлением в собственность используемых ими земельных участков на территории Приморского края из земель сельскохозяйственного назначения </t>
  </si>
  <si>
    <t>1.7.2.</t>
  </si>
  <si>
    <t>Предоставление субсидий на развитие сельскохозяйственных потребительских кооперативов</t>
  </si>
  <si>
    <t>1.7.3.</t>
  </si>
  <si>
    <t>Предоставление субсидий сельскохозяйственным товаропроизводителям на возмещение затрат, связанных с приобретением кормов для содержания крупного рогатого скота (коров)</t>
  </si>
  <si>
    <t>1.8.</t>
  </si>
  <si>
    <t>Подпрограмма № 8 «Обеспечение функций управления реализации к государственной Программе Приморского края «Развитие сельского хозяйства и регулирования рынков сельскохозяйствен-ной продукции, сырья и продовольствия. Повышение уровня жизни сельского населения Приморского края» на 2013 – 2020 годы</t>
  </si>
  <si>
    <t>1.9.</t>
  </si>
  <si>
    <t>Подпрограмма № 9 «Социальное развитие села в Приморском крае»</t>
  </si>
  <si>
    <t>758, 759</t>
  </si>
  <si>
    <t>1.9.1.</t>
  </si>
  <si>
    <t>Предоставление социальной выплаты на обеспечение жильем граждан Российской Федерации, проживающих в сельской местности Приморского края</t>
  </si>
  <si>
    <t>1.9.2.</t>
  </si>
  <si>
    <t>Предоставление социальной выплаты на обеспечение жильем молодых семей и молодых специалистов, проживающих в сельской местности Приморского края</t>
  </si>
  <si>
    <t>1.9.3.</t>
  </si>
  <si>
    <t xml:space="preserve">Предоставление субсидий бюджетам муниципальных образований Приморского края на строительство (реконструкцию) общеобразовательных организаций в сельской местности  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</si>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</sst>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Fill="1" applyProtection="1"/>
    <xf numFmtId="0" fontId="8" fillId="0" borderId="0" xfId="0" applyFont="1"/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4" fontId="0" fillId="0" borderId="0" xfId="0" applyNumberFormat="1"/>
    <xf numFmtId="0" fontId="10" fillId="0" borderId="12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justify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4" fontId="10" fillId="0" borderId="15" xfId="0" applyNumberFormat="1" applyFont="1" applyFill="1" applyBorder="1" applyAlignment="1" applyProtection="1">
      <alignment horizontal="center" vertical="center" wrapText="1"/>
    </xf>
    <xf numFmtId="4" fontId="10" fillId="0" borderId="16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4" fontId="14" fillId="0" borderId="15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abSelected="1" view="pageBreakPreview" topLeftCell="A16" zoomScale="110" zoomScaleNormal="80" zoomScaleSheetLayoutView="110" workbookViewId="0">
      <selection activeCell="E29" sqref="E29"/>
    </sheetView>
  </sheetViews>
  <sheetFormatPr defaultRowHeight="15" x14ac:dyDescent="0.25"/>
  <cols>
    <col min="1" max="1" width="7.7109375" customWidth="1"/>
    <col min="2" max="2" width="40.140625" customWidth="1"/>
    <col min="3" max="3" width="35.5703125" customWidth="1"/>
    <col min="4" max="4" width="11" customWidth="1"/>
    <col min="5" max="5" width="20.7109375" style="2" customWidth="1"/>
    <col min="6" max="6" width="23.28515625" style="2" customWidth="1"/>
    <col min="7" max="7" width="9.5703125" bestFit="1" customWidth="1"/>
    <col min="8" max="8" width="12.42578125" bestFit="1" customWidth="1"/>
    <col min="9" max="9" width="10.85546875" bestFit="1" customWidth="1"/>
  </cols>
  <sheetData>
    <row r="1" spans="1:6" ht="18.75" x14ac:dyDescent="0.3">
      <c r="E1" s="1" t="s">
        <v>0</v>
      </c>
    </row>
    <row r="2" spans="1:6" ht="18.75" x14ac:dyDescent="0.3">
      <c r="E2" s="1" t="s">
        <v>1</v>
      </c>
    </row>
    <row r="3" spans="1:6" ht="18.75" x14ac:dyDescent="0.3">
      <c r="E3" s="1" t="s">
        <v>2</v>
      </c>
    </row>
    <row r="4" spans="1:6" ht="18.75" x14ac:dyDescent="0.3">
      <c r="E4" s="1" t="s">
        <v>3</v>
      </c>
    </row>
    <row r="5" spans="1:6" ht="18.75" x14ac:dyDescent="0.3">
      <c r="E5" s="1" t="s">
        <v>4</v>
      </c>
    </row>
    <row r="6" spans="1:6" ht="18.75" x14ac:dyDescent="0.3">
      <c r="E6" s="1" t="s">
        <v>5</v>
      </c>
    </row>
    <row r="7" spans="1:6" ht="18.75" x14ac:dyDescent="0.3">
      <c r="E7" s="1" t="s">
        <v>6</v>
      </c>
    </row>
    <row r="8" spans="1:6" ht="18.75" x14ac:dyDescent="0.3">
      <c r="E8" s="1" t="s">
        <v>3</v>
      </c>
    </row>
    <row r="9" spans="1:6" ht="18.75" x14ac:dyDescent="0.25">
      <c r="E9" s="3" t="s">
        <v>7</v>
      </c>
    </row>
    <row r="10" spans="1:6" ht="18.75" x14ac:dyDescent="0.3">
      <c r="E10" s="1" t="s">
        <v>8</v>
      </c>
    </row>
    <row r="11" spans="1:6" ht="18.75" x14ac:dyDescent="0.3">
      <c r="E11" s="1" t="s">
        <v>9</v>
      </c>
    </row>
    <row r="12" spans="1:6" ht="18.75" x14ac:dyDescent="0.25">
      <c r="E12" s="3" t="s">
        <v>10</v>
      </c>
    </row>
    <row r="13" spans="1:6" ht="3.75" customHeight="1" x14ac:dyDescent="0.25">
      <c r="A13" s="4"/>
      <c r="B13" s="5"/>
      <c r="C13" s="5"/>
      <c r="D13" s="5"/>
      <c r="E13" s="6"/>
      <c r="F13" s="6"/>
    </row>
    <row r="14" spans="1:6" ht="74.25" customHeight="1" x14ac:dyDescent="0.3">
      <c r="A14" s="58" t="s">
        <v>11</v>
      </c>
      <c r="B14" s="59"/>
      <c r="C14" s="59"/>
      <c r="D14" s="59"/>
      <c r="E14" s="59"/>
      <c r="F14" s="59"/>
    </row>
    <row r="15" spans="1:6" ht="35.25" customHeight="1" x14ac:dyDescent="0.25">
      <c r="A15" s="60" t="s">
        <v>12</v>
      </c>
      <c r="B15" s="61"/>
      <c r="C15" s="61"/>
      <c r="D15" s="61"/>
      <c r="E15" s="61"/>
      <c r="F15" s="61"/>
    </row>
    <row r="16" spans="1:6" s="7" customFormat="1" ht="12" customHeight="1" x14ac:dyDescent="0.2">
      <c r="A16" s="62" t="s">
        <v>13</v>
      </c>
      <c r="B16" s="62"/>
      <c r="C16" s="62"/>
      <c r="D16" s="62"/>
      <c r="E16" s="62"/>
      <c r="F16" s="62"/>
    </row>
    <row r="17" spans="1:9" ht="19.5" thickBot="1" x14ac:dyDescent="0.3">
      <c r="A17" s="63" t="s">
        <v>124</v>
      </c>
      <c r="B17" s="64"/>
      <c r="C17" s="64"/>
      <c r="D17" s="64"/>
      <c r="E17" s="64"/>
      <c r="F17" s="64"/>
    </row>
    <row r="18" spans="1:9" ht="78" customHeight="1" thickBot="1" x14ac:dyDescent="0.3">
      <c r="A18" s="8" t="s">
        <v>14</v>
      </c>
      <c r="B18" s="9" t="s">
        <v>15</v>
      </c>
      <c r="C18" s="9" t="s">
        <v>16</v>
      </c>
      <c r="D18" s="9" t="s">
        <v>17</v>
      </c>
      <c r="E18" s="10" t="s">
        <v>18</v>
      </c>
      <c r="F18" s="11" t="s">
        <v>19</v>
      </c>
    </row>
    <row r="19" spans="1:9" ht="17.25" customHeight="1" thickBot="1" x14ac:dyDescent="0.3">
      <c r="A19" s="12">
        <v>1</v>
      </c>
      <c r="B19" s="13">
        <v>2</v>
      </c>
      <c r="C19" s="14">
        <v>3</v>
      </c>
      <c r="D19" s="14">
        <v>4</v>
      </c>
      <c r="E19" s="15">
        <v>5</v>
      </c>
      <c r="F19" s="16">
        <v>6</v>
      </c>
    </row>
    <row r="20" spans="1:9" ht="15" customHeight="1" x14ac:dyDescent="0.25">
      <c r="A20" s="50" t="s">
        <v>20</v>
      </c>
      <c r="B20" s="51" t="s">
        <v>21</v>
      </c>
      <c r="C20" s="17" t="s">
        <v>22</v>
      </c>
      <c r="D20" s="18">
        <v>758</v>
      </c>
      <c r="E20" s="19">
        <f>SUM(E21:E26)</f>
        <v>14429539.780000001</v>
      </c>
      <c r="F20" s="20">
        <f>SUM(F21:F26)</f>
        <v>3940716.0190000003</v>
      </c>
      <c r="G20" s="21"/>
      <c r="H20" s="22"/>
      <c r="I20" s="23"/>
    </row>
    <row r="21" spans="1:9" ht="45" x14ac:dyDescent="0.25">
      <c r="A21" s="45"/>
      <c r="B21" s="65"/>
      <c r="C21" s="24" t="s">
        <v>23</v>
      </c>
      <c r="D21" s="25">
        <v>758</v>
      </c>
      <c r="E21" s="26">
        <f>E28+E105+E140+E182+E210+E266+E294+E322+E329</f>
        <v>1000617.37</v>
      </c>
      <c r="F21" s="27">
        <f t="shared" ref="E21:F25" si="0">F28+F105+F140+F182+F210+F266+F294+F322+F329</f>
        <v>743560.049</v>
      </c>
      <c r="H21" s="23"/>
      <c r="I21" s="23"/>
    </row>
    <row r="22" spans="1:9" x14ac:dyDescent="0.25">
      <c r="A22" s="45"/>
      <c r="B22" s="65"/>
      <c r="C22" s="24" t="s">
        <v>24</v>
      </c>
      <c r="D22" s="25">
        <v>758</v>
      </c>
      <c r="E22" s="26">
        <f t="shared" si="0"/>
        <v>1417961.4100000001</v>
      </c>
      <c r="F22" s="26">
        <f t="shared" si="0"/>
        <v>1137782.5299999998</v>
      </c>
      <c r="H22" s="23"/>
      <c r="I22" s="23"/>
    </row>
    <row r="23" spans="1:9" x14ac:dyDescent="0.25">
      <c r="A23" s="45"/>
      <c r="B23" s="65"/>
      <c r="C23" s="24" t="s">
        <v>25</v>
      </c>
      <c r="D23" s="25">
        <v>758</v>
      </c>
      <c r="E23" s="26">
        <f t="shared" si="0"/>
        <v>0</v>
      </c>
      <c r="F23" s="27">
        <f t="shared" si="0"/>
        <v>0</v>
      </c>
      <c r="G23" s="28"/>
      <c r="I23" s="22"/>
    </row>
    <row r="24" spans="1:9" ht="30" x14ac:dyDescent="0.25">
      <c r="A24" s="45"/>
      <c r="B24" s="65"/>
      <c r="C24" s="24" t="s">
        <v>26</v>
      </c>
      <c r="D24" s="25">
        <v>758</v>
      </c>
      <c r="E24" s="26">
        <f t="shared" si="0"/>
        <v>0</v>
      </c>
      <c r="F24" s="27">
        <f t="shared" si="0"/>
        <v>0</v>
      </c>
    </row>
    <row r="25" spans="1:9" ht="30" x14ac:dyDescent="0.25">
      <c r="A25" s="45"/>
      <c r="B25" s="65"/>
      <c r="C25" s="24" t="s">
        <v>27</v>
      </c>
      <c r="D25" s="25">
        <v>758</v>
      </c>
      <c r="E25" s="26">
        <f t="shared" si="0"/>
        <v>0</v>
      </c>
      <c r="F25" s="27">
        <f t="shared" si="0"/>
        <v>0</v>
      </c>
      <c r="H25" s="23"/>
    </row>
    <row r="26" spans="1:9" ht="17.25" customHeight="1" thickBot="1" x14ac:dyDescent="0.3">
      <c r="A26" s="46"/>
      <c r="B26" s="66"/>
      <c r="C26" s="29" t="s">
        <v>28</v>
      </c>
      <c r="D26" s="30">
        <v>758</v>
      </c>
      <c r="E26" s="31">
        <f>E33+E110+E145+E187+E215+E271+E299+E327+E334</f>
        <v>12010961</v>
      </c>
      <c r="F26" s="32">
        <f>F33+F110+F145+F187+F215+F271+F299+F327+F334</f>
        <v>2059373.4400000002</v>
      </c>
      <c r="G26" s="21"/>
    </row>
    <row r="27" spans="1:9" ht="15" customHeight="1" x14ac:dyDescent="0.25">
      <c r="A27" s="56" t="s">
        <v>29</v>
      </c>
      <c r="B27" s="57" t="s">
        <v>30</v>
      </c>
      <c r="C27" s="33" t="s">
        <v>22</v>
      </c>
      <c r="D27" s="34">
        <v>758</v>
      </c>
      <c r="E27" s="35">
        <f>SUM(E28:E33)</f>
        <v>5105392</v>
      </c>
      <c r="F27" s="36">
        <f>F34+F41+F48+F55+F62+F69+F76+F83+F90+F97</f>
        <v>1052247.75</v>
      </c>
    </row>
    <row r="28" spans="1:9" ht="45" x14ac:dyDescent="0.25">
      <c r="A28" s="45"/>
      <c r="B28" s="52"/>
      <c r="C28" s="24" t="s">
        <v>23</v>
      </c>
      <c r="D28" s="25">
        <v>758</v>
      </c>
      <c r="E28" s="26">
        <f>E35+E42+E49+E56+E63+E70+E77+E84+E91+E98</f>
        <v>32043</v>
      </c>
      <c r="F28" s="27">
        <f t="shared" ref="E28:F33" si="1">F35+F42+F49+F56+F63+F70+F77+F84+F91+F98</f>
        <v>32043</v>
      </c>
      <c r="G28" s="21"/>
    </row>
    <row r="29" spans="1:9" x14ac:dyDescent="0.25">
      <c r="A29" s="45"/>
      <c r="B29" s="52"/>
      <c r="C29" s="24" t="s">
        <v>24</v>
      </c>
      <c r="D29" s="25">
        <v>758</v>
      </c>
      <c r="E29" s="26">
        <f>E36+E43+E50+E57+E64+E71+E78+E85+E92+E99</f>
        <v>538100</v>
      </c>
      <c r="F29" s="27">
        <f t="shared" si="1"/>
        <v>339917.4</v>
      </c>
    </row>
    <row r="30" spans="1:9" x14ac:dyDescent="0.25">
      <c r="A30" s="45"/>
      <c r="B30" s="52"/>
      <c r="C30" s="24" t="s">
        <v>25</v>
      </c>
      <c r="D30" s="25">
        <v>758</v>
      </c>
      <c r="E30" s="26">
        <f t="shared" si="1"/>
        <v>0</v>
      </c>
      <c r="F30" s="27">
        <f t="shared" si="1"/>
        <v>0</v>
      </c>
    </row>
    <row r="31" spans="1:9" ht="30" x14ac:dyDescent="0.25">
      <c r="A31" s="45"/>
      <c r="B31" s="52"/>
      <c r="C31" s="24" t="s">
        <v>26</v>
      </c>
      <c r="D31" s="25">
        <v>758</v>
      </c>
      <c r="E31" s="26">
        <f t="shared" si="1"/>
        <v>0</v>
      </c>
      <c r="F31" s="27">
        <f t="shared" si="1"/>
        <v>0</v>
      </c>
    </row>
    <row r="32" spans="1:9" ht="30" x14ac:dyDescent="0.25">
      <c r="A32" s="45"/>
      <c r="B32" s="52"/>
      <c r="C32" s="24" t="s">
        <v>27</v>
      </c>
      <c r="D32" s="25">
        <v>758</v>
      </c>
      <c r="E32" s="26">
        <f t="shared" si="1"/>
        <v>0</v>
      </c>
      <c r="F32" s="27">
        <f t="shared" si="1"/>
        <v>0</v>
      </c>
    </row>
    <row r="33" spans="1:7" ht="15.75" thickBot="1" x14ac:dyDescent="0.3">
      <c r="A33" s="46"/>
      <c r="B33" s="53"/>
      <c r="C33" s="29" t="s">
        <v>28</v>
      </c>
      <c r="D33" s="30">
        <v>758</v>
      </c>
      <c r="E33" s="37">
        <f t="shared" si="1"/>
        <v>4535249</v>
      </c>
      <c r="F33" s="38">
        <f t="shared" si="1"/>
        <v>680287.35</v>
      </c>
    </row>
    <row r="34" spans="1:7" ht="15" customHeight="1" x14ac:dyDescent="0.25">
      <c r="A34" s="54" t="s">
        <v>31</v>
      </c>
      <c r="B34" s="55" t="s">
        <v>32</v>
      </c>
      <c r="C34" s="33" t="s">
        <v>22</v>
      </c>
      <c r="D34" s="34">
        <v>758</v>
      </c>
      <c r="E34" s="35">
        <f>SUM(E35:E40)</f>
        <v>3913806</v>
      </c>
      <c r="F34" s="36">
        <f>SUM(F35:F40)</f>
        <v>779173.6</v>
      </c>
    </row>
    <row r="35" spans="1:7" ht="45" x14ac:dyDescent="0.25">
      <c r="A35" s="45"/>
      <c r="B35" s="48"/>
      <c r="C35" s="24" t="s">
        <v>23</v>
      </c>
      <c r="D35" s="25">
        <v>758</v>
      </c>
      <c r="E35" s="26">
        <v>10206</v>
      </c>
      <c r="F35" s="27">
        <v>10206</v>
      </c>
    </row>
    <row r="36" spans="1:7" x14ac:dyDescent="0.25">
      <c r="A36" s="45"/>
      <c r="B36" s="48"/>
      <c r="C36" s="24" t="s">
        <v>24</v>
      </c>
      <c r="D36" s="25">
        <v>758</v>
      </c>
      <c r="E36" s="26">
        <v>363600</v>
      </c>
      <c r="F36" s="27">
        <v>237967.6</v>
      </c>
    </row>
    <row r="37" spans="1:7" x14ac:dyDescent="0.25">
      <c r="A37" s="45"/>
      <c r="B37" s="48"/>
      <c r="C37" s="24" t="s">
        <v>25</v>
      </c>
      <c r="D37" s="25">
        <v>758</v>
      </c>
      <c r="E37" s="26">
        <v>0</v>
      </c>
      <c r="F37" s="27">
        <v>0</v>
      </c>
    </row>
    <row r="38" spans="1:7" ht="30" x14ac:dyDescent="0.25">
      <c r="A38" s="45"/>
      <c r="B38" s="48"/>
      <c r="C38" s="24" t="s">
        <v>26</v>
      </c>
      <c r="D38" s="25">
        <v>758</v>
      </c>
      <c r="E38" s="26">
        <v>0</v>
      </c>
      <c r="F38" s="27">
        <v>0</v>
      </c>
    </row>
    <row r="39" spans="1:7" ht="30" x14ac:dyDescent="0.25">
      <c r="A39" s="45"/>
      <c r="B39" s="48"/>
      <c r="C39" s="24" t="s">
        <v>27</v>
      </c>
      <c r="D39" s="25">
        <v>758</v>
      </c>
      <c r="E39" s="26">
        <v>0</v>
      </c>
      <c r="F39" s="27">
        <v>0</v>
      </c>
    </row>
    <row r="40" spans="1:7" ht="15.75" thickBot="1" x14ac:dyDescent="0.3">
      <c r="A40" s="46"/>
      <c r="B40" s="49"/>
      <c r="C40" s="29" t="s">
        <v>28</v>
      </c>
      <c r="D40" s="39">
        <v>758</v>
      </c>
      <c r="E40" s="37">
        <v>3540000</v>
      </c>
      <c r="F40" s="27">
        <v>531000</v>
      </c>
    </row>
    <row r="41" spans="1:7" ht="15" customHeight="1" x14ac:dyDescent="0.25">
      <c r="A41" s="44" t="s">
        <v>33</v>
      </c>
      <c r="B41" s="47" t="s">
        <v>34</v>
      </c>
      <c r="C41" s="17" t="s">
        <v>22</v>
      </c>
      <c r="D41" s="18">
        <v>758</v>
      </c>
      <c r="E41" s="19">
        <f>SUM(E42:E47)</f>
        <v>18904</v>
      </c>
      <c r="F41" s="20">
        <f>SUM(F42:F47)</f>
        <v>17285.599999999999</v>
      </c>
    </row>
    <row r="42" spans="1:7" ht="45" x14ac:dyDescent="0.25">
      <c r="A42" s="45"/>
      <c r="B42" s="48"/>
      <c r="C42" s="24" t="s">
        <v>23</v>
      </c>
      <c r="D42" s="25">
        <v>758</v>
      </c>
      <c r="E42" s="26">
        <v>0</v>
      </c>
      <c r="F42" s="27">
        <v>0</v>
      </c>
      <c r="G42" s="21"/>
    </row>
    <row r="43" spans="1:7" x14ac:dyDescent="0.25">
      <c r="A43" s="45"/>
      <c r="B43" s="48"/>
      <c r="C43" s="24" t="s">
        <v>24</v>
      </c>
      <c r="D43" s="25">
        <v>758</v>
      </c>
      <c r="E43" s="26">
        <v>17000</v>
      </c>
      <c r="F43" s="27">
        <v>17000</v>
      </c>
    </row>
    <row r="44" spans="1:7" x14ac:dyDescent="0.25">
      <c r="A44" s="45"/>
      <c r="B44" s="48"/>
      <c r="C44" s="24" t="s">
        <v>25</v>
      </c>
      <c r="D44" s="25">
        <v>758</v>
      </c>
      <c r="E44" s="26">
        <v>0</v>
      </c>
      <c r="F44" s="27">
        <v>0</v>
      </c>
    </row>
    <row r="45" spans="1:7" ht="30" x14ac:dyDescent="0.25">
      <c r="A45" s="45"/>
      <c r="B45" s="48"/>
      <c r="C45" s="24" t="s">
        <v>26</v>
      </c>
      <c r="D45" s="25">
        <v>758</v>
      </c>
      <c r="E45" s="26">
        <v>0</v>
      </c>
      <c r="F45" s="27">
        <v>0</v>
      </c>
    </row>
    <row r="46" spans="1:7" ht="30" x14ac:dyDescent="0.25">
      <c r="A46" s="45"/>
      <c r="B46" s="48"/>
      <c r="C46" s="24" t="s">
        <v>27</v>
      </c>
      <c r="D46" s="25">
        <v>758</v>
      </c>
      <c r="E46" s="26">
        <v>0</v>
      </c>
      <c r="F46" s="27">
        <v>0</v>
      </c>
    </row>
    <row r="47" spans="1:7" ht="15.75" thickBot="1" x14ac:dyDescent="0.3">
      <c r="A47" s="46"/>
      <c r="B47" s="49"/>
      <c r="C47" s="29" t="s">
        <v>28</v>
      </c>
      <c r="D47" s="39">
        <v>758</v>
      </c>
      <c r="E47" s="37">
        <v>1904</v>
      </c>
      <c r="F47" s="27">
        <v>285.60000000000002</v>
      </c>
    </row>
    <row r="48" spans="1:7" ht="15" customHeight="1" x14ac:dyDescent="0.25">
      <c r="A48" s="44" t="s">
        <v>35</v>
      </c>
      <c r="B48" s="47" t="s">
        <v>36</v>
      </c>
      <c r="C48" s="17" t="s">
        <v>22</v>
      </c>
      <c r="D48" s="18">
        <v>758</v>
      </c>
      <c r="E48" s="19">
        <f>SUM(E49:E54)</f>
        <v>80182</v>
      </c>
      <c r="F48" s="20">
        <f>SUM(F49:F54)</f>
        <v>53357.15</v>
      </c>
    </row>
    <row r="49" spans="1:7" ht="45" x14ac:dyDescent="0.25">
      <c r="A49" s="45"/>
      <c r="B49" s="48"/>
      <c r="C49" s="24" t="s">
        <v>23</v>
      </c>
      <c r="D49" s="25">
        <v>758</v>
      </c>
      <c r="E49" s="26">
        <v>21837</v>
      </c>
      <c r="F49" s="27">
        <v>21837</v>
      </c>
      <c r="G49" s="21"/>
    </row>
    <row r="50" spans="1:7" x14ac:dyDescent="0.25">
      <c r="A50" s="45"/>
      <c r="B50" s="48"/>
      <c r="C50" s="24" t="s">
        <v>24</v>
      </c>
      <c r="D50" s="25">
        <v>758</v>
      </c>
      <c r="E50" s="26">
        <v>35000</v>
      </c>
      <c r="F50" s="27">
        <v>28018.400000000001</v>
      </c>
    </row>
    <row r="51" spans="1:7" x14ac:dyDescent="0.25">
      <c r="A51" s="45"/>
      <c r="B51" s="48"/>
      <c r="C51" s="24" t="s">
        <v>25</v>
      </c>
      <c r="D51" s="25">
        <v>758</v>
      </c>
      <c r="E51" s="26">
        <v>0</v>
      </c>
      <c r="F51" s="27">
        <v>0</v>
      </c>
    </row>
    <row r="52" spans="1:7" ht="30" x14ac:dyDescent="0.25">
      <c r="A52" s="45"/>
      <c r="B52" s="48"/>
      <c r="C52" s="24" t="s">
        <v>26</v>
      </c>
      <c r="D52" s="25">
        <v>758</v>
      </c>
      <c r="E52" s="26">
        <v>0</v>
      </c>
      <c r="F52" s="27">
        <v>0</v>
      </c>
    </row>
    <row r="53" spans="1:7" ht="30" x14ac:dyDescent="0.25">
      <c r="A53" s="45"/>
      <c r="B53" s="48"/>
      <c r="C53" s="24" t="s">
        <v>27</v>
      </c>
      <c r="D53" s="25">
        <v>758</v>
      </c>
      <c r="E53" s="26">
        <v>0</v>
      </c>
      <c r="F53" s="27">
        <v>0</v>
      </c>
    </row>
    <row r="54" spans="1:7" ht="15.75" thickBot="1" x14ac:dyDescent="0.3">
      <c r="A54" s="46"/>
      <c r="B54" s="49"/>
      <c r="C54" s="29" t="s">
        <v>28</v>
      </c>
      <c r="D54" s="39">
        <v>758</v>
      </c>
      <c r="E54" s="37">
        <v>23345</v>
      </c>
      <c r="F54" s="38">
        <v>3501.75</v>
      </c>
    </row>
    <row r="55" spans="1:7" ht="15" customHeight="1" x14ac:dyDescent="0.25">
      <c r="A55" s="44" t="s">
        <v>37</v>
      </c>
      <c r="B55" s="47" t="s">
        <v>38</v>
      </c>
      <c r="C55" s="17" t="s">
        <v>22</v>
      </c>
      <c r="D55" s="18">
        <v>758</v>
      </c>
      <c r="E55" s="19">
        <f>SUM(E56:E61)</f>
        <v>0</v>
      </c>
      <c r="F55" s="20">
        <f>SUM(F56:F61)</f>
        <v>0</v>
      </c>
    </row>
    <row r="56" spans="1:7" ht="45" x14ac:dyDescent="0.25">
      <c r="A56" s="45"/>
      <c r="B56" s="48"/>
      <c r="C56" s="24" t="s">
        <v>23</v>
      </c>
      <c r="D56" s="25">
        <v>758</v>
      </c>
      <c r="E56" s="26">
        <v>0</v>
      </c>
      <c r="F56" s="27">
        <v>0</v>
      </c>
    </row>
    <row r="57" spans="1:7" x14ac:dyDescent="0.25">
      <c r="A57" s="45"/>
      <c r="B57" s="48"/>
      <c r="C57" s="24" t="s">
        <v>24</v>
      </c>
      <c r="D57" s="25">
        <v>758</v>
      </c>
      <c r="E57" s="26">
        <v>0</v>
      </c>
      <c r="F57" s="27">
        <v>0</v>
      </c>
    </row>
    <row r="58" spans="1:7" x14ac:dyDescent="0.25">
      <c r="A58" s="45"/>
      <c r="B58" s="48"/>
      <c r="C58" s="24" t="s">
        <v>25</v>
      </c>
      <c r="D58" s="25">
        <v>758</v>
      </c>
      <c r="E58" s="26">
        <v>0</v>
      </c>
      <c r="F58" s="27">
        <v>0</v>
      </c>
    </row>
    <row r="59" spans="1:7" ht="30" x14ac:dyDescent="0.25">
      <c r="A59" s="45"/>
      <c r="B59" s="48"/>
      <c r="C59" s="24" t="s">
        <v>26</v>
      </c>
      <c r="D59" s="25">
        <v>758</v>
      </c>
      <c r="E59" s="26">
        <v>0</v>
      </c>
      <c r="F59" s="27">
        <v>0</v>
      </c>
    </row>
    <row r="60" spans="1:7" ht="30" x14ac:dyDescent="0.25">
      <c r="A60" s="45"/>
      <c r="B60" s="48"/>
      <c r="C60" s="24" t="s">
        <v>27</v>
      </c>
      <c r="D60" s="25">
        <v>758</v>
      </c>
      <c r="E60" s="26">
        <v>0</v>
      </c>
      <c r="F60" s="27">
        <v>0</v>
      </c>
    </row>
    <row r="61" spans="1:7" ht="15.75" thickBot="1" x14ac:dyDescent="0.3">
      <c r="A61" s="46"/>
      <c r="B61" s="49"/>
      <c r="C61" s="29" t="s">
        <v>28</v>
      </c>
      <c r="D61" s="39">
        <v>758</v>
      </c>
      <c r="E61" s="37">
        <v>0</v>
      </c>
      <c r="F61" s="27">
        <v>0</v>
      </c>
    </row>
    <row r="62" spans="1:7" ht="15" customHeight="1" x14ac:dyDescent="0.25">
      <c r="A62" s="44" t="s">
        <v>39</v>
      </c>
      <c r="B62" s="47" t="s">
        <v>40</v>
      </c>
      <c r="C62" s="17" t="s">
        <v>22</v>
      </c>
      <c r="D62" s="18">
        <v>758</v>
      </c>
      <c r="E62" s="19">
        <f>SUM(E63:E68)</f>
        <v>0</v>
      </c>
      <c r="F62" s="20">
        <f>SUM(F63:F68)</f>
        <v>0</v>
      </c>
    </row>
    <row r="63" spans="1:7" ht="45" x14ac:dyDescent="0.25">
      <c r="A63" s="45"/>
      <c r="B63" s="48"/>
      <c r="C63" s="24" t="s">
        <v>23</v>
      </c>
      <c r="D63" s="25">
        <v>758</v>
      </c>
      <c r="E63" s="26">
        <v>0</v>
      </c>
      <c r="F63" s="27">
        <v>0</v>
      </c>
    </row>
    <row r="64" spans="1:7" x14ac:dyDescent="0.25">
      <c r="A64" s="45"/>
      <c r="B64" s="48"/>
      <c r="C64" s="24" t="s">
        <v>24</v>
      </c>
      <c r="D64" s="25">
        <v>758</v>
      </c>
      <c r="E64" s="26">
        <v>0</v>
      </c>
      <c r="F64" s="27">
        <v>0</v>
      </c>
    </row>
    <row r="65" spans="1:6" x14ac:dyDescent="0.25">
      <c r="A65" s="45"/>
      <c r="B65" s="48"/>
      <c r="C65" s="24" t="s">
        <v>25</v>
      </c>
      <c r="D65" s="25">
        <v>758</v>
      </c>
      <c r="E65" s="26">
        <v>0</v>
      </c>
      <c r="F65" s="27">
        <v>0</v>
      </c>
    </row>
    <row r="66" spans="1:6" ht="30" x14ac:dyDescent="0.25">
      <c r="A66" s="45"/>
      <c r="B66" s="48"/>
      <c r="C66" s="24" t="s">
        <v>26</v>
      </c>
      <c r="D66" s="25">
        <v>758</v>
      </c>
      <c r="E66" s="26">
        <v>0</v>
      </c>
      <c r="F66" s="27">
        <v>0</v>
      </c>
    </row>
    <row r="67" spans="1:6" ht="30" x14ac:dyDescent="0.25">
      <c r="A67" s="45"/>
      <c r="B67" s="48"/>
      <c r="C67" s="24" t="s">
        <v>27</v>
      </c>
      <c r="D67" s="25">
        <v>758</v>
      </c>
      <c r="E67" s="26">
        <v>0</v>
      </c>
      <c r="F67" s="27">
        <v>0</v>
      </c>
    </row>
    <row r="68" spans="1:6" ht="15.75" thickBot="1" x14ac:dyDescent="0.3">
      <c r="A68" s="46"/>
      <c r="B68" s="49"/>
      <c r="C68" s="29" t="s">
        <v>28</v>
      </c>
      <c r="D68" s="39">
        <v>758</v>
      </c>
      <c r="E68" s="37">
        <v>0</v>
      </c>
      <c r="F68" s="27">
        <v>0</v>
      </c>
    </row>
    <row r="69" spans="1:6" ht="15" customHeight="1" x14ac:dyDescent="0.25">
      <c r="A69" s="44" t="s">
        <v>41</v>
      </c>
      <c r="B69" s="47" t="s">
        <v>42</v>
      </c>
      <c r="C69" s="17" t="s">
        <v>22</v>
      </c>
      <c r="D69" s="18">
        <v>758</v>
      </c>
      <c r="E69" s="19">
        <f>SUM(E70:E75)</f>
        <v>1092500</v>
      </c>
      <c r="F69" s="20">
        <f>SUM(F70:F75)</f>
        <v>202431.4</v>
      </c>
    </row>
    <row r="70" spans="1:6" ht="45" x14ac:dyDescent="0.25">
      <c r="A70" s="45"/>
      <c r="B70" s="48"/>
      <c r="C70" s="24" t="s">
        <v>23</v>
      </c>
      <c r="D70" s="25">
        <v>758</v>
      </c>
      <c r="E70" s="26">
        <v>0</v>
      </c>
      <c r="F70" s="27">
        <v>0</v>
      </c>
    </row>
    <row r="71" spans="1:6" x14ac:dyDescent="0.25">
      <c r="A71" s="45"/>
      <c r="B71" s="48"/>
      <c r="C71" s="24" t="s">
        <v>24</v>
      </c>
      <c r="D71" s="25">
        <v>758</v>
      </c>
      <c r="E71" s="26">
        <v>122500</v>
      </c>
      <c r="F71" s="27">
        <v>56931.4</v>
      </c>
    </row>
    <row r="72" spans="1:6" x14ac:dyDescent="0.25">
      <c r="A72" s="45"/>
      <c r="B72" s="48"/>
      <c r="C72" s="24" t="s">
        <v>25</v>
      </c>
      <c r="D72" s="25">
        <v>758</v>
      </c>
      <c r="E72" s="26">
        <v>0</v>
      </c>
      <c r="F72" s="27">
        <v>0</v>
      </c>
    </row>
    <row r="73" spans="1:6" ht="30" x14ac:dyDescent="0.25">
      <c r="A73" s="45"/>
      <c r="B73" s="48"/>
      <c r="C73" s="24" t="s">
        <v>26</v>
      </c>
      <c r="D73" s="25">
        <v>758</v>
      </c>
      <c r="E73" s="26">
        <v>0</v>
      </c>
      <c r="F73" s="27">
        <v>0</v>
      </c>
    </row>
    <row r="74" spans="1:6" ht="30" x14ac:dyDescent="0.25">
      <c r="A74" s="45"/>
      <c r="B74" s="48"/>
      <c r="C74" s="24" t="s">
        <v>27</v>
      </c>
      <c r="D74" s="25">
        <v>758</v>
      </c>
      <c r="E74" s="26">
        <v>0</v>
      </c>
      <c r="F74" s="27">
        <v>0</v>
      </c>
    </row>
    <row r="75" spans="1:6" ht="15.75" thickBot="1" x14ac:dyDescent="0.3">
      <c r="A75" s="46"/>
      <c r="B75" s="49"/>
      <c r="C75" s="29" t="s">
        <v>28</v>
      </c>
      <c r="D75" s="39">
        <v>758</v>
      </c>
      <c r="E75" s="37">
        <v>970000</v>
      </c>
      <c r="F75" s="27">
        <v>145500</v>
      </c>
    </row>
    <row r="76" spans="1:6" ht="15" customHeight="1" x14ac:dyDescent="0.25">
      <c r="A76" s="44" t="s">
        <v>43</v>
      </c>
      <c r="B76" s="47" t="s">
        <v>44</v>
      </c>
      <c r="C76" s="17" t="s">
        <v>22</v>
      </c>
      <c r="D76" s="18">
        <v>758</v>
      </c>
      <c r="E76" s="19">
        <f>SUM(E77:E82)</f>
        <v>0</v>
      </c>
      <c r="F76" s="20">
        <f>SUM(F77:F82)</f>
        <v>0</v>
      </c>
    </row>
    <row r="77" spans="1:6" ht="45" x14ac:dyDescent="0.25">
      <c r="A77" s="45"/>
      <c r="B77" s="48"/>
      <c r="C77" s="24" t="s">
        <v>23</v>
      </c>
      <c r="D77" s="25">
        <v>758</v>
      </c>
      <c r="E77" s="26">
        <v>0</v>
      </c>
      <c r="F77" s="27">
        <v>0</v>
      </c>
    </row>
    <row r="78" spans="1:6" x14ac:dyDescent="0.25">
      <c r="A78" s="45"/>
      <c r="B78" s="48"/>
      <c r="C78" s="24" t="s">
        <v>24</v>
      </c>
      <c r="D78" s="25">
        <v>758</v>
      </c>
      <c r="E78" s="26">
        <v>0</v>
      </c>
      <c r="F78" s="27">
        <v>0</v>
      </c>
    </row>
    <row r="79" spans="1:6" x14ac:dyDescent="0.25">
      <c r="A79" s="45"/>
      <c r="B79" s="48"/>
      <c r="C79" s="24" t="s">
        <v>25</v>
      </c>
      <c r="D79" s="25">
        <v>758</v>
      </c>
      <c r="E79" s="26">
        <v>0</v>
      </c>
      <c r="F79" s="27">
        <v>0</v>
      </c>
    </row>
    <row r="80" spans="1:6" ht="30" x14ac:dyDescent="0.25">
      <c r="A80" s="45"/>
      <c r="B80" s="48"/>
      <c r="C80" s="24" t="s">
        <v>26</v>
      </c>
      <c r="D80" s="25">
        <v>758</v>
      </c>
      <c r="E80" s="26">
        <v>0</v>
      </c>
      <c r="F80" s="27">
        <v>0</v>
      </c>
    </row>
    <row r="81" spans="1:6" ht="30" x14ac:dyDescent="0.25">
      <c r="A81" s="45"/>
      <c r="B81" s="48"/>
      <c r="C81" s="24" t="s">
        <v>27</v>
      </c>
      <c r="D81" s="25">
        <v>758</v>
      </c>
      <c r="E81" s="26">
        <v>0</v>
      </c>
      <c r="F81" s="27">
        <v>0</v>
      </c>
    </row>
    <row r="82" spans="1:6" ht="15.75" thickBot="1" x14ac:dyDescent="0.3">
      <c r="A82" s="46"/>
      <c r="B82" s="49"/>
      <c r="C82" s="29" t="s">
        <v>28</v>
      </c>
      <c r="D82" s="39">
        <v>758</v>
      </c>
      <c r="E82" s="37">
        <v>0</v>
      </c>
      <c r="F82" s="27">
        <v>0</v>
      </c>
    </row>
    <row r="83" spans="1:6" ht="15" customHeight="1" x14ac:dyDescent="0.25">
      <c r="A83" s="44" t="s">
        <v>45</v>
      </c>
      <c r="B83" s="47" t="s">
        <v>46</v>
      </c>
      <c r="C83" s="17" t="s">
        <v>22</v>
      </c>
      <c r="D83" s="18">
        <v>758</v>
      </c>
      <c r="E83" s="19">
        <f>SUM(E84:E89)</f>
        <v>0</v>
      </c>
      <c r="F83" s="20">
        <f>SUM(F84:F89)</f>
        <v>0</v>
      </c>
    </row>
    <row r="84" spans="1:6" ht="45" x14ac:dyDescent="0.25">
      <c r="A84" s="45"/>
      <c r="B84" s="48"/>
      <c r="C84" s="24" t="s">
        <v>23</v>
      </c>
      <c r="D84" s="25">
        <v>758</v>
      </c>
      <c r="E84" s="26">
        <v>0</v>
      </c>
      <c r="F84" s="27">
        <v>0</v>
      </c>
    </row>
    <row r="85" spans="1:6" x14ac:dyDescent="0.25">
      <c r="A85" s="45"/>
      <c r="B85" s="48"/>
      <c r="C85" s="24" t="s">
        <v>24</v>
      </c>
      <c r="D85" s="25">
        <v>758</v>
      </c>
      <c r="E85" s="26">
        <v>0</v>
      </c>
      <c r="F85" s="27">
        <v>0</v>
      </c>
    </row>
    <row r="86" spans="1:6" x14ac:dyDescent="0.25">
      <c r="A86" s="45"/>
      <c r="B86" s="48"/>
      <c r="C86" s="24" t="s">
        <v>25</v>
      </c>
      <c r="D86" s="25">
        <v>758</v>
      </c>
      <c r="E86" s="26">
        <v>0</v>
      </c>
      <c r="F86" s="27">
        <v>0</v>
      </c>
    </row>
    <row r="87" spans="1:6" ht="30" x14ac:dyDescent="0.25">
      <c r="A87" s="45"/>
      <c r="B87" s="48"/>
      <c r="C87" s="24" t="s">
        <v>26</v>
      </c>
      <c r="D87" s="25">
        <v>758</v>
      </c>
      <c r="E87" s="26">
        <v>0</v>
      </c>
      <c r="F87" s="27">
        <v>0</v>
      </c>
    </row>
    <row r="88" spans="1:6" ht="30" x14ac:dyDescent="0.25">
      <c r="A88" s="45"/>
      <c r="B88" s="48"/>
      <c r="C88" s="24" t="s">
        <v>27</v>
      </c>
      <c r="D88" s="25">
        <v>758</v>
      </c>
      <c r="E88" s="26">
        <v>0</v>
      </c>
      <c r="F88" s="27">
        <v>0</v>
      </c>
    </row>
    <row r="89" spans="1:6" ht="15.75" thickBot="1" x14ac:dyDescent="0.3">
      <c r="A89" s="46"/>
      <c r="B89" s="49"/>
      <c r="C89" s="29" t="s">
        <v>28</v>
      </c>
      <c r="D89" s="39">
        <v>758</v>
      </c>
      <c r="E89" s="37">
        <v>0</v>
      </c>
      <c r="F89" s="27">
        <v>0</v>
      </c>
    </row>
    <row r="90" spans="1:6" ht="15" customHeight="1" x14ac:dyDescent="0.25">
      <c r="A90" s="44" t="s">
        <v>47</v>
      </c>
      <c r="B90" s="47" t="s">
        <v>48</v>
      </c>
      <c r="C90" s="17" t="s">
        <v>22</v>
      </c>
      <c r="D90" s="18">
        <v>758</v>
      </c>
      <c r="E90" s="19">
        <f>SUM(E91:E96)</f>
        <v>0</v>
      </c>
      <c r="F90" s="20">
        <f>SUM(F91:F96)</f>
        <v>0</v>
      </c>
    </row>
    <row r="91" spans="1:6" ht="45" x14ac:dyDescent="0.25">
      <c r="A91" s="45"/>
      <c r="B91" s="48"/>
      <c r="C91" s="24" t="s">
        <v>23</v>
      </c>
      <c r="D91" s="25">
        <v>758</v>
      </c>
      <c r="E91" s="26">
        <v>0</v>
      </c>
      <c r="F91" s="27">
        <v>0</v>
      </c>
    </row>
    <row r="92" spans="1:6" x14ac:dyDescent="0.25">
      <c r="A92" s="45"/>
      <c r="B92" s="48"/>
      <c r="C92" s="24" t="s">
        <v>24</v>
      </c>
      <c r="D92" s="25">
        <v>758</v>
      </c>
      <c r="E92" s="26">
        <v>0</v>
      </c>
      <c r="F92" s="27">
        <v>0</v>
      </c>
    </row>
    <row r="93" spans="1:6" x14ac:dyDescent="0.25">
      <c r="A93" s="45"/>
      <c r="B93" s="48"/>
      <c r="C93" s="24" t="s">
        <v>25</v>
      </c>
      <c r="D93" s="25">
        <v>758</v>
      </c>
      <c r="E93" s="26">
        <v>0</v>
      </c>
      <c r="F93" s="27">
        <v>0</v>
      </c>
    </row>
    <row r="94" spans="1:6" ht="30" x14ac:dyDescent="0.25">
      <c r="A94" s="45"/>
      <c r="B94" s="48"/>
      <c r="C94" s="24" t="s">
        <v>26</v>
      </c>
      <c r="D94" s="25">
        <v>758</v>
      </c>
      <c r="E94" s="26">
        <v>0</v>
      </c>
      <c r="F94" s="27">
        <v>0</v>
      </c>
    </row>
    <row r="95" spans="1:6" ht="30" x14ac:dyDescent="0.25">
      <c r="A95" s="45"/>
      <c r="B95" s="48"/>
      <c r="C95" s="24" t="s">
        <v>27</v>
      </c>
      <c r="D95" s="25">
        <v>758</v>
      </c>
      <c r="E95" s="26">
        <v>0</v>
      </c>
      <c r="F95" s="27">
        <v>0</v>
      </c>
    </row>
    <row r="96" spans="1:6" ht="15.75" thickBot="1" x14ac:dyDescent="0.3">
      <c r="A96" s="46"/>
      <c r="B96" s="49"/>
      <c r="C96" s="29" t="s">
        <v>28</v>
      </c>
      <c r="D96" s="39">
        <v>758</v>
      </c>
      <c r="E96" s="37">
        <v>0</v>
      </c>
      <c r="F96" s="27">
        <v>0</v>
      </c>
    </row>
    <row r="97" spans="1:8" ht="15" customHeight="1" x14ac:dyDescent="0.25">
      <c r="A97" s="44" t="s">
        <v>49</v>
      </c>
      <c r="B97" s="47" t="s">
        <v>50</v>
      </c>
      <c r="C97" s="17" t="s">
        <v>22</v>
      </c>
      <c r="D97" s="18">
        <v>758</v>
      </c>
      <c r="E97" s="35">
        <f>SUM(E98:E103)</f>
        <v>0</v>
      </c>
      <c r="F97" s="20">
        <f>SUM(F98:F103)</f>
        <v>0</v>
      </c>
    </row>
    <row r="98" spans="1:8" ht="45" x14ac:dyDescent="0.25">
      <c r="A98" s="45"/>
      <c r="B98" s="48"/>
      <c r="C98" s="24" t="s">
        <v>23</v>
      </c>
      <c r="D98" s="25">
        <v>758</v>
      </c>
      <c r="E98" s="26">
        <v>0</v>
      </c>
      <c r="F98" s="27">
        <v>0</v>
      </c>
    </row>
    <row r="99" spans="1:8" x14ac:dyDescent="0.25">
      <c r="A99" s="45"/>
      <c r="B99" s="48"/>
      <c r="C99" s="24" t="s">
        <v>24</v>
      </c>
      <c r="D99" s="25">
        <v>758</v>
      </c>
      <c r="E99" s="26">
        <v>0</v>
      </c>
      <c r="F99" s="27">
        <v>0</v>
      </c>
    </row>
    <row r="100" spans="1:8" x14ac:dyDescent="0.25">
      <c r="A100" s="45"/>
      <c r="B100" s="48"/>
      <c r="C100" s="24" t="s">
        <v>25</v>
      </c>
      <c r="D100" s="25">
        <v>758</v>
      </c>
      <c r="E100" s="26">
        <v>0</v>
      </c>
      <c r="F100" s="27">
        <v>0</v>
      </c>
    </row>
    <row r="101" spans="1:8" ht="30" x14ac:dyDescent="0.25">
      <c r="A101" s="45"/>
      <c r="B101" s="48"/>
      <c r="C101" s="24" t="s">
        <v>26</v>
      </c>
      <c r="D101" s="25">
        <v>758</v>
      </c>
      <c r="E101" s="26">
        <v>0</v>
      </c>
      <c r="F101" s="27">
        <v>0</v>
      </c>
    </row>
    <row r="102" spans="1:8" ht="30" x14ac:dyDescent="0.25">
      <c r="A102" s="45"/>
      <c r="B102" s="48"/>
      <c r="C102" s="24" t="s">
        <v>27</v>
      </c>
      <c r="D102" s="25">
        <v>758</v>
      </c>
      <c r="E102" s="26">
        <v>0</v>
      </c>
      <c r="F102" s="27">
        <v>0</v>
      </c>
    </row>
    <row r="103" spans="1:8" ht="15.75" thickBot="1" x14ac:dyDescent="0.3">
      <c r="A103" s="46"/>
      <c r="B103" s="49"/>
      <c r="C103" s="29" t="s">
        <v>28</v>
      </c>
      <c r="D103" s="39">
        <v>758</v>
      </c>
      <c r="E103" s="40">
        <v>0</v>
      </c>
      <c r="F103" s="27">
        <v>0</v>
      </c>
    </row>
    <row r="104" spans="1:8" ht="15" customHeight="1" x14ac:dyDescent="0.25">
      <c r="A104" s="50" t="s">
        <v>51</v>
      </c>
      <c r="B104" s="51" t="s">
        <v>52</v>
      </c>
      <c r="C104" s="17" t="s">
        <v>22</v>
      </c>
      <c r="D104" s="18">
        <v>758</v>
      </c>
      <c r="E104" s="19">
        <f>SUM(E105:E110)</f>
        <v>3132302.62</v>
      </c>
      <c r="F104" s="20">
        <f>F111+F118+F125+F132</f>
        <v>1002328.46</v>
      </c>
    </row>
    <row r="105" spans="1:8" ht="45" x14ac:dyDescent="0.25">
      <c r="A105" s="45"/>
      <c r="B105" s="52"/>
      <c r="C105" s="24" t="s">
        <v>23</v>
      </c>
      <c r="D105" s="25">
        <v>758</v>
      </c>
      <c r="E105" s="26">
        <f>E112+E119+E126+E133</f>
        <v>734578.82</v>
      </c>
      <c r="F105" s="27">
        <f t="shared" ref="E105:F110" si="2">F112+F119+F126+F133</f>
        <v>507941.45999999996</v>
      </c>
      <c r="G105" s="21"/>
    </row>
    <row r="106" spans="1:8" x14ac:dyDescent="0.25">
      <c r="A106" s="45"/>
      <c r="B106" s="52"/>
      <c r="C106" s="24" t="s">
        <v>24</v>
      </c>
      <c r="D106" s="25">
        <v>758</v>
      </c>
      <c r="E106" s="27">
        <f t="shared" si="2"/>
        <v>170653.8</v>
      </c>
      <c r="F106" s="27">
        <f t="shared" si="2"/>
        <v>160326.50000000003</v>
      </c>
    </row>
    <row r="107" spans="1:8" x14ac:dyDescent="0.25">
      <c r="A107" s="45"/>
      <c r="B107" s="52"/>
      <c r="C107" s="24" t="s">
        <v>25</v>
      </c>
      <c r="D107" s="25">
        <v>758</v>
      </c>
      <c r="E107" s="26">
        <f t="shared" si="2"/>
        <v>0</v>
      </c>
      <c r="F107" s="27">
        <f t="shared" si="2"/>
        <v>0</v>
      </c>
    </row>
    <row r="108" spans="1:8" ht="30" x14ac:dyDescent="0.25">
      <c r="A108" s="45"/>
      <c r="B108" s="52"/>
      <c r="C108" s="24" t="s">
        <v>26</v>
      </c>
      <c r="D108" s="25">
        <v>758</v>
      </c>
      <c r="E108" s="26">
        <f t="shared" si="2"/>
        <v>0</v>
      </c>
      <c r="F108" s="27">
        <f t="shared" si="2"/>
        <v>0</v>
      </c>
    </row>
    <row r="109" spans="1:8" ht="30" x14ac:dyDescent="0.25">
      <c r="A109" s="45"/>
      <c r="B109" s="52"/>
      <c r="C109" s="24" t="s">
        <v>27</v>
      </c>
      <c r="D109" s="25">
        <v>758</v>
      </c>
      <c r="E109" s="26">
        <f t="shared" si="2"/>
        <v>0</v>
      </c>
      <c r="F109" s="27">
        <f t="shared" si="2"/>
        <v>0</v>
      </c>
    </row>
    <row r="110" spans="1:8" ht="15.75" thickBot="1" x14ac:dyDescent="0.3">
      <c r="A110" s="46"/>
      <c r="B110" s="53"/>
      <c r="C110" s="29" t="s">
        <v>28</v>
      </c>
      <c r="D110" s="39">
        <v>758</v>
      </c>
      <c r="E110" s="37">
        <f t="shared" si="2"/>
        <v>2227070</v>
      </c>
      <c r="F110" s="38">
        <f t="shared" si="2"/>
        <v>334060.5</v>
      </c>
    </row>
    <row r="111" spans="1:8" ht="15" customHeight="1" x14ac:dyDescent="0.25">
      <c r="A111" s="54" t="s">
        <v>53</v>
      </c>
      <c r="B111" s="55" t="s">
        <v>54</v>
      </c>
      <c r="C111" s="33" t="s">
        <v>22</v>
      </c>
      <c r="D111" s="18">
        <v>758</v>
      </c>
      <c r="E111" s="35">
        <f>SUM(E112:E117)</f>
        <v>1389558.22</v>
      </c>
      <c r="F111" s="36">
        <f>SUM(F112:F117)</f>
        <v>597982.9</v>
      </c>
      <c r="G111" s="21"/>
    </row>
    <row r="112" spans="1:8" ht="45" x14ac:dyDescent="0.25">
      <c r="A112" s="45"/>
      <c r="B112" s="48"/>
      <c r="C112" s="24" t="s">
        <v>23</v>
      </c>
      <c r="D112" s="25">
        <v>758</v>
      </c>
      <c r="E112" s="26">
        <f>81528.7+440890.42+71069.1</f>
        <v>593488.22</v>
      </c>
      <c r="F112" s="27">
        <f>53540.5+316598.8</f>
        <v>370139.3</v>
      </c>
      <c r="G112" s="21"/>
      <c r="H112" s="21"/>
    </row>
    <row r="113" spans="1:7" x14ac:dyDescent="0.25">
      <c r="A113" s="45"/>
      <c r="B113" s="48"/>
      <c r="C113" s="24" t="s">
        <v>24</v>
      </c>
      <c r="D113" s="25">
        <v>758</v>
      </c>
      <c r="E113" s="26">
        <v>135000</v>
      </c>
      <c r="F113" s="27">
        <v>128683.1</v>
      </c>
    </row>
    <row r="114" spans="1:7" x14ac:dyDescent="0.25">
      <c r="A114" s="45"/>
      <c r="B114" s="48"/>
      <c r="C114" s="24" t="s">
        <v>25</v>
      </c>
      <c r="D114" s="25">
        <v>758</v>
      </c>
      <c r="E114" s="26">
        <v>0</v>
      </c>
      <c r="F114" s="27">
        <v>0</v>
      </c>
    </row>
    <row r="115" spans="1:7" ht="30" x14ac:dyDescent="0.25">
      <c r="A115" s="45"/>
      <c r="B115" s="48"/>
      <c r="C115" s="24" t="s">
        <v>26</v>
      </c>
      <c r="D115" s="25">
        <v>758</v>
      </c>
      <c r="E115" s="26">
        <v>0</v>
      </c>
      <c r="F115" s="27">
        <v>0</v>
      </c>
    </row>
    <row r="116" spans="1:7" ht="30" x14ac:dyDescent="0.25">
      <c r="A116" s="45"/>
      <c r="B116" s="48"/>
      <c r="C116" s="24" t="s">
        <v>27</v>
      </c>
      <c r="D116" s="25">
        <v>758</v>
      </c>
      <c r="E116" s="26">
        <v>0</v>
      </c>
      <c r="F116" s="27">
        <v>0</v>
      </c>
    </row>
    <row r="117" spans="1:7" ht="15.75" thickBot="1" x14ac:dyDescent="0.3">
      <c r="A117" s="46"/>
      <c r="B117" s="49"/>
      <c r="C117" s="29" t="s">
        <v>28</v>
      </c>
      <c r="D117" s="39">
        <v>758</v>
      </c>
      <c r="E117" s="37">
        <v>661070</v>
      </c>
      <c r="F117" s="38">
        <v>99160.5</v>
      </c>
    </row>
    <row r="118" spans="1:7" ht="15" customHeight="1" x14ac:dyDescent="0.25">
      <c r="A118" s="44" t="s">
        <v>55</v>
      </c>
      <c r="B118" s="47" t="s">
        <v>56</v>
      </c>
      <c r="C118" s="17" t="s">
        <v>22</v>
      </c>
      <c r="D118" s="18">
        <v>758</v>
      </c>
      <c r="E118" s="19">
        <f>SUM(E119:E124)</f>
        <v>1436879.9</v>
      </c>
      <c r="F118" s="20">
        <f>SUM(F119:F124)</f>
        <v>324735.09999999998</v>
      </c>
      <c r="G118" s="21"/>
    </row>
    <row r="119" spans="1:7" ht="45" x14ac:dyDescent="0.25">
      <c r="A119" s="45"/>
      <c r="B119" s="48"/>
      <c r="C119" s="24" t="s">
        <v>23</v>
      </c>
      <c r="D119" s="25">
        <v>758</v>
      </c>
      <c r="E119" s="26">
        <f>95117.2+17905.6+857.1</f>
        <v>113879.9</v>
      </c>
      <c r="F119" s="27">
        <f>92812.3+17905.6</f>
        <v>110717.9</v>
      </c>
    </row>
    <row r="120" spans="1:7" x14ac:dyDescent="0.25">
      <c r="A120" s="45"/>
      <c r="B120" s="48"/>
      <c r="C120" s="24" t="s">
        <v>24</v>
      </c>
      <c r="D120" s="25">
        <v>758</v>
      </c>
      <c r="E120" s="26">
        <v>23000</v>
      </c>
      <c r="F120" s="27">
        <v>19017.2</v>
      </c>
    </row>
    <row r="121" spans="1:7" x14ac:dyDescent="0.25">
      <c r="A121" s="45"/>
      <c r="B121" s="48"/>
      <c r="C121" s="24" t="s">
        <v>25</v>
      </c>
      <c r="D121" s="25">
        <v>758</v>
      </c>
      <c r="E121" s="26">
        <v>0</v>
      </c>
      <c r="F121" s="27">
        <v>0</v>
      </c>
    </row>
    <row r="122" spans="1:7" ht="30" x14ac:dyDescent="0.25">
      <c r="A122" s="45"/>
      <c r="B122" s="48"/>
      <c r="C122" s="24" t="s">
        <v>26</v>
      </c>
      <c r="D122" s="25">
        <v>758</v>
      </c>
      <c r="E122" s="26">
        <v>0</v>
      </c>
      <c r="F122" s="27">
        <v>0</v>
      </c>
    </row>
    <row r="123" spans="1:7" ht="30" x14ac:dyDescent="0.25">
      <c r="A123" s="45"/>
      <c r="B123" s="48"/>
      <c r="C123" s="24" t="s">
        <v>27</v>
      </c>
      <c r="D123" s="25">
        <v>758</v>
      </c>
      <c r="E123" s="26">
        <v>0</v>
      </c>
      <c r="F123" s="27">
        <v>0</v>
      </c>
    </row>
    <row r="124" spans="1:7" ht="15.75" thickBot="1" x14ac:dyDescent="0.3">
      <c r="A124" s="46"/>
      <c r="B124" s="49"/>
      <c r="C124" s="29" t="s">
        <v>28</v>
      </c>
      <c r="D124" s="39">
        <v>758</v>
      </c>
      <c r="E124" s="37">
        <v>1300000</v>
      </c>
      <c r="F124" s="27">
        <v>195000</v>
      </c>
    </row>
    <row r="125" spans="1:7" ht="15" customHeight="1" x14ac:dyDescent="0.25">
      <c r="A125" s="44" t="s">
        <v>57</v>
      </c>
      <c r="B125" s="47" t="s">
        <v>58</v>
      </c>
      <c r="C125" s="17" t="s">
        <v>22</v>
      </c>
      <c r="D125" s="18">
        <v>758</v>
      </c>
      <c r="E125" s="35">
        <f>SUM(E126:E131)</f>
        <v>247967.2</v>
      </c>
      <c r="F125" s="20">
        <f>SUM(F126:F131)</f>
        <v>53191.7</v>
      </c>
    </row>
    <row r="126" spans="1:7" ht="45" x14ac:dyDescent="0.25">
      <c r="A126" s="45"/>
      <c r="B126" s="48"/>
      <c r="C126" s="24" t="s">
        <v>23</v>
      </c>
      <c r="D126" s="25">
        <v>758</v>
      </c>
      <c r="E126" s="26">
        <v>15467.2</v>
      </c>
      <c r="F126" s="27">
        <v>15341.7</v>
      </c>
    </row>
    <row r="127" spans="1:7" x14ac:dyDescent="0.25">
      <c r="A127" s="45"/>
      <c r="B127" s="48"/>
      <c r="C127" s="24" t="s">
        <v>24</v>
      </c>
      <c r="D127" s="25">
        <v>758</v>
      </c>
      <c r="E127" s="26">
        <v>3500</v>
      </c>
      <c r="F127" s="27">
        <v>3500</v>
      </c>
    </row>
    <row r="128" spans="1:7" x14ac:dyDescent="0.25">
      <c r="A128" s="45"/>
      <c r="B128" s="48"/>
      <c r="C128" s="24" t="s">
        <v>25</v>
      </c>
      <c r="D128" s="25">
        <v>758</v>
      </c>
      <c r="E128" s="26">
        <v>0</v>
      </c>
      <c r="F128" s="27">
        <v>0</v>
      </c>
    </row>
    <row r="129" spans="1:7" ht="30" x14ac:dyDescent="0.25">
      <c r="A129" s="45"/>
      <c r="B129" s="48"/>
      <c r="C129" s="24" t="s">
        <v>26</v>
      </c>
      <c r="D129" s="25">
        <v>758</v>
      </c>
      <c r="E129" s="26">
        <v>0</v>
      </c>
      <c r="F129" s="27">
        <v>0</v>
      </c>
    </row>
    <row r="130" spans="1:7" ht="30" x14ac:dyDescent="0.25">
      <c r="A130" s="45"/>
      <c r="B130" s="48"/>
      <c r="C130" s="24" t="s">
        <v>27</v>
      </c>
      <c r="D130" s="25">
        <v>758</v>
      </c>
      <c r="E130" s="26">
        <v>0</v>
      </c>
      <c r="F130" s="27">
        <v>0</v>
      </c>
    </row>
    <row r="131" spans="1:7" ht="15.75" thickBot="1" x14ac:dyDescent="0.3">
      <c r="A131" s="46"/>
      <c r="B131" s="49"/>
      <c r="C131" s="29" t="s">
        <v>28</v>
      </c>
      <c r="D131" s="39">
        <v>758</v>
      </c>
      <c r="E131" s="40">
        <v>229000</v>
      </c>
      <c r="F131" s="27">
        <v>34350</v>
      </c>
    </row>
    <row r="132" spans="1:7" ht="15" customHeight="1" x14ac:dyDescent="0.25">
      <c r="A132" s="44" t="s">
        <v>59</v>
      </c>
      <c r="B132" s="47" t="s">
        <v>60</v>
      </c>
      <c r="C132" s="17" t="s">
        <v>22</v>
      </c>
      <c r="D132" s="18">
        <v>758</v>
      </c>
      <c r="E132" s="19">
        <f>SUM(E133:E138)</f>
        <v>57897.3</v>
      </c>
      <c r="F132" s="20">
        <f>SUM(F133:F138)</f>
        <v>26418.760000000002</v>
      </c>
    </row>
    <row r="133" spans="1:7" ht="45" x14ac:dyDescent="0.25">
      <c r="A133" s="45"/>
      <c r="B133" s="48"/>
      <c r="C133" s="24" t="s">
        <v>23</v>
      </c>
      <c r="D133" s="25">
        <v>758</v>
      </c>
      <c r="E133" s="26">
        <f>8980.7+2762.8</f>
        <v>11743.5</v>
      </c>
      <c r="F133" s="27">
        <v>11742.56</v>
      </c>
    </row>
    <row r="134" spans="1:7" x14ac:dyDescent="0.25">
      <c r="A134" s="45"/>
      <c r="B134" s="48"/>
      <c r="C134" s="24" t="s">
        <v>24</v>
      </c>
      <c r="D134" s="25">
        <v>758</v>
      </c>
      <c r="E134" s="26">
        <v>9153.7999999999993</v>
      </c>
      <c r="F134" s="27">
        <v>9126.2000000000007</v>
      </c>
    </row>
    <row r="135" spans="1:7" x14ac:dyDescent="0.25">
      <c r="A135" s="45"/>
      <c r="B135" s="48"/>
      <c r="C135" s="24" t="s">
        <v>25</v>
      </c>
      <c r="D135" s="25">
        <v>758</v>
      </c>
      <c r="E135" s="26">
        <v>0</v>
      </c>
      <c r="F135" s="27">
        <v>0</v>
      </c>
    </row>
    <row r="136" spans="1:7" ht="30" x14ac:dyDescent="0.25">
      <c r="A136" s="45"/>
      <c r="B136" s="48"/>
      <c r="C136" s="24" t="s">
        <v>26</v>
      </c>
      <c r="D136" s="25">
        <v>758</v>
      </c>
      <c r="E136" s="26">
        <v>0</v>
      </c>
      <c r="F136" s="27">
        <v>0</v>
      </c>
    </row>
    <row r="137" spans="1:7" ht="30" x14ac:dyDescent="0.25">
      <c r="A137" s="45"/>
      <c r="B137" s="48"/>
      <c r="C137" s="24" t="s">
        <v>27</v>
      </c>
      <c r="D137" s="25">
        <v>758</v>
      </c>
      <c r="E137" s="26">
        <v>0</v>
      </c>
      <c r="F137" s="27">
        <v>0</v>
      </c>
    </row>
    <row r="138" spans="1:7" ht="15.75" thickBot="1" x14ac:dyDescent="0.3">
      <c r="A138" s="46"/>
      <c r="B138" s="49"/>
      <c r="C138" s="29" t="s">
        <v>28</v>
      </c>
      <c r="D138" s="39">
        <v>758</v>
      </c>
      <c r="E138" s="37">
        <v>37000</v>
      </c>
      <c r="F138" s="27">
        <v>5550</v>
      </c>
    </row>
    <row r="139" spans="1:7" ht="15" customHeight="1" x14ac:dyDescent="0.25">
      <c r="A139" s="50" t="s">
        <v>61</v>
      </c>
      <c r="B139" s="51" t="s">
        <v>62</v>
      </c>
      <c r="C139" s="17" t="s">
        <v>22</v>
      </c>
      <c r="D139" s="18">
        <v>758</v>
      </c>
      <c r="E139" s="35">
        <f>SUM(E140:E145)</f>
        <v>25037.599999999999</v>
      </c>
      <c r="F139" s="20">
        <f t="shared" ref="F139:F144" si="3">F146+F153+F160+F167+F174</f>
        <v>3369.7</v>
      </c>
    </row>
    <row r="140" spans="1:7" ht="45" x14ac:dyDescent="0.25">
      <c r="A140" s="45"/>
      <c r="B140" s="52"/>
      <c r="C140" s="24" t="s">
        <v>23</v>
      </c>
      <c r="D140" s="25">
        <v>758</v>
      </c>
      <c r="E140" s="26">
        <f t="shared" ref="E140:E145" si="4">E147+E154+E161+E168+E175</f>
        <v>0</v>
      </c>
      <c r="F140" s="27">
        <f t="shared" si="3"/>
        <v>0</v>
      </c>
      <c r="G140" s="21"/>
    </row>
    <row r="141" spans="1:7" x14ac:dyDescent="0.25">
      <c r="A141" s="45"/>
      <c r="B141" s="52"/>
      <c r="C141" s="24" t="s">
        <v>24</v>
      </c>
      <c r="D141" s="25">
        <v>758</v>
      </c>
      <c r="E141" s="26">
        <f t="shared" si="4"/>
        <v>21287.599999999999</v>
      </c>
      <c r="F141" s="27">
        <f t="shared" si="3"/>
        <v>2807.2</v>
      </c>
    </row>
    <row r="142" spans="1:7" x14ac:dyDescent="0.25">
      <c r="A142" s="45"/>
      <c r="B142" s="52"/>
      <c r="C142" s="24" t="s">
        <v>25</v>
      </c>
      <c r="D142" s="25">
        <v>758</v>
      </c>
      <c r="E142" s="26">
        <f t="shared" si="4"/>
        <v>0</v>
      </c>
      <c r="F142" s="27">
        <f t="shared" si="3"/>
        <v>0</v>
      </c>
    </row>
    <row r="143" spans="1:7" ht="30" x14ac:dyDescent="0.25">
      <c r="A143" s="45"/>
      <c r="B143" s="52"/>
      <c r="C143" s="24" t="s">
        <v>26</v>
      </c>
      <c r="D143" s="25">
        <v>758</v>
      </c>
      <c r="E143" s="26">
        <f t="shared" si="4"/>
        <v>0</v>
      </c>
      <c r="F143" s="27">
        <f t="shared" si="3"/>
        <v>0</v>
      </c>
    </row>
    <row r="144" spans="1:7" ht="30" x14ac:dyDescent="0.25">
      <c r="A144" s="45"/>
      <c r="B144" s="52"/>
      <c r="C144" s="24" t="s">
        <v>27</v>
      </c>
      <c r="D144" s="25">
        <v>758</v>
      </c>
      <c r="E144" s="26">
        <f t="shared" si="4"/>
        <v>0</v>
      </c>
      <c r="F144" s="27">
        <f t="shared" si="3"/>
        <v>0</v>
      </c>
    </row>
    <row r="145" spans="1:6" ht="28.5" customHeight="1" thickBot="1" x14ac:dyDescent="0.3">
      <c r="A145" s="46"/>
      <c r="B145" s="53"/>
      <c r="C145" s="29" t="s">
        <v>28</v>
      </c>
      <c r="D145" s="39">
        <v>758</v>
      </c>
      <c r="E145" s="26">
        <f t="shared" si="4"/>
        <v>3750</v>
      </c>
      <c r="F145" s="38">
        <v>562.5</v>
      </c>
    </row>
    <row r="146" spans="1:6" ht="15" customHeight="1" x14ac:dyDescent="0.25">
      <c r="A146" s="44" t="s">
        <v>63</v>
      </c>
      <c r="B146" s="47" t="s">
        <v>64</v>
      </c>
      <c r="C146" s="17" t="s">
        <v>22</v>
      </c>
      <c r="D146" s="18">
        <v>758</v>
      </c>
      <c r="E146" s="19">
        <f>SUM(E147:E152)</f>
        <v>0</v>
      </c>
      <c r="F146" s="20">
        <f>SUM(F147:F152)</f>
        <v>0</v>
      </c>
    </row>
    <row r="147" spans="1:6" ht="45" customHeight="1" x14ac:dyDescent="0.25">
      <c r="A147" s="45"/>
      <c r="B147" s="48"/>
      <c r="C147" s="24" t="s">
        <v>23</v>
      </c>
      <c r="D147" s="25">
        <v>758</v>
      </c>
      <c r="E147" s="26">
        <v>0</v>
      </c>
      <c r="F147" s="27">
        <v>0</v>
      </c>
    </row>
    <row r="148" spans="1:6" ht="15" customHeight="1" x14ac:dyDescent="0.25">
      <c r="A148" s="45"/>
      <c r="B148" s="48"/>
      <c r="C148" s="24" t="s">
        <v>24</v>
      </c>
      <c r="D148" s="25">
        <v>758</v>
      </c>
      <c r="E148" s="26">
        <v>0</v>
      </c>
      <c r="F148" s="27">
        <v>0</v>
      </c>
    </row>
    <row r="149" spans="1:6" ht="15" customHeight="1" x14ac:dyDescent="0.25">
      <c r="A149" s="45"/>
      <c r="B149" s="48"/>
      <c r="C149" s="24" t="s">
        <v>25</v>
      </c>
      <c r="D149" s="25">
        <v>758</v>
      </c>
      <c r="E149" s="26">
        <v>0</v>
      </c>
      <c r="F149" s="27">
        <v>0</v>
      </c>
    </row>
    <row r="150" spans="1:6" ht="29.25" customHeight="1" x14ac:dyDescent="0.25">
      <c r="A150" s="45"/>
      <c r="B150" s="48"/>
      <c r="C150" s="24" t="s">
        <v>26</v>
      </c>
      <c r="D150" s="25">
        <v>758</v>
      </c>
      <c r="E150" s="26">
        <v>0</v>
      </c>
      <c r="F150" s="27">
        <v>0</v>
      </c>
    </row>
    <row r="151" spans="1:6" ht="32.25" customHeight="1" x14ac:dyDescent="0.25">
      <c r="A151" s="45"/>
      <c r="B151" s="48"/>
      <c r="C151" s="24" t="s">
        <v>27</v>
      </c>
      <c r="D151" s="25">
        <v>758</v>
      </c>
      <c r="E151" s="26">
        <v>0</v>
      </c>
      <c r="F151" s="27">
        <v>0</v>
      </c>
    </row>
    <row r="152" spans="1:6" ht="15" customHeight="1" thickBot="1" x14ac:dyDescent="0.3">
      <c r="A152" s="46"/>
      <c r="B152" s="49"/>
      <c r="C152" s="29" t="s">
        <v>28</v>
      </c>
      <c r="D152" s="39">
        <v>758</v>
      </c>
      <c r="E152" s="37">
        <v>0</v>
      </c>
      <c r="F152" s="38">
        <v>0</v>
      </c>
    </row>
    <row r="153" spans="1:6" ht="15" customHeight="1" x14ac:dyDescent="0.25">
      <c r="A153" s="54" t="s">
        <v>65</v>
      </c>
      <c r="B153" s="55" t="s">
        <v>66</v>
      </c>
      <c r="C153" s="33" t="s">
        <v>22</v>
      </c>
      <c r="D153" s="18">
        <v>758</v>
      </c>
      <c r="E153" s="35">
        <f>SUM(E154:E159)</f>
        <v>18467.599999999999</v>
      </c>
      <c r="F153" s="36">
        <f>SUM(F154:F159)</f>
        <v>0</v>
      </c>
    </row>
    <row r="154" spans="1:6" ht="42.75" customHeight="1" x14ac:dyDescent="0.25">
      <c r="A154" s="45"/>
      <c r="B154" s="48"/>
      <c r="C154" s="24" t="s">
        <v>23</v>
      </c>
      <c r="D154" s="25">
        <v>758</v>
      </c>
      <c r="E154" s="26">
        <v>0</v>
      </c>
      <c r="F154" s="27">
        <v>0</v>
      </c>
    </row>
    <row r="155" spans="1:6" ht="15" customHeight="1" x14ac:dyDescent="0.25">
      <c r="A155" s="45"/>
      <c r="B155" s="48"/>
      <c r="C155" s="24" t="s">
        <v>24</v>
      </c>
      <c r="D155" s="25">
        <v>758</v>
      </c>
      <c r="E155" s="26">
        <v>18467.599999999999</v>
      </c>
      <c r="F155" s="27">
        <v>0</v>
      </c>
    </row>
    <row r="156" spans="1:6" ht="15" customHeight="1" x14ac:dyDescent="0.25">
      <c r="A156" s="45"/>
      <c r="B156" s="48"/>
      <c r="C156" s="24" t="s">
        <v>25</v>
      </c>
      <c r="D156" s="25">
        <v>758</v>
      </c>
      <c r="E156" s="26">
        <v>0</v>
      </c>
      <c r="F156" s="27">
        <v>0</v>
      </c>
    </row>
    <row r="157" spans="1:6" ht="26.25" customHeight="1" x14ac:dyDescent="0.25">
      <c r="A157" s="45"/>
      <c r="B157" s="48"/>
      <c r="C157" s="24" t="s">
        <v>26</v>
      </c>
      <c r="D157" s="25">
        <v>758</v>
      </c>
      <c r="E157" s="26">
        <v>0</v>
      </c>
      <c r="F157" s="27">
        <v>0</v>
      </c>
    </row>
    <row r="158" spans="1:6" ht="29.25" customHeight="1" x14ac:dyDescent="0.25">
      <c r="A158" s="45"/>
      <c r="B158" s="48"/>
      <c r="C158" s="24" t="s">
        <v>27</v>
      </c>
      <c r="D158" s="25">
        <v>758</v>
      </c>
      <c r="E158" s="26">
        <v>0</v>
      </c>
      <c r="F158" s="27">
        <v>0</v>
      </c>
    </row>
    <row r="159" spans="1:6" ht="15" customHeight="1" thickBot="1" x14ac:dyDescent="0.3">
      <c r="A159" s="46"/>
      <c r="B159" s="49"/>
      <c r="C159" s="29" t="s">
        <v>28</v>
      </c>
      <c r="D159" s="39">
        <v>758</v>
      </c>
      <c r="E159" s="37">
        <v>0</v>
      </c>
      <c r="F159" s="38">
        <v>0</v>
      </c>
    </row>
    <row r="160" spans="1:6" ht="15" customHeight="1" x14ac:dyDescent="0.25">
      <c r="A160" s="44" t="s">
        <v>67</v>
      </c>
      <c r="B160" s="47" t="s">
        <v>68</v>
      </c>
      <c r="C160" s="17" t="s">
        <v>22</v>
      </c>
      <c r="D160" s="18">
        <v>758</v>
      </c>
      <c r="E160" s="19">
        <f>SUM(E161:E166)</f>
        <v>0</v>
      </c>
      <c r="F160" s="20">
        <f>SUM(F161:F166)</f>
        <v>0</v>
      </c>
    </row>
    <row r="161" spans="1:6" ht="53.25" customHeight="1" x14ac:dyDescent="0.25">
      <c r="A161" s="45"/>
      <c r="B161" s="48"/>
      <c r="C161" s="24" t="s">
        <v>23</v>
      </c>
      <c r="D161" s="25">
        <v>758</v>
      </c>
      <c r="E161" s="26">
        <v>0</v>
      </c>
      <c r="F161" s="27">
        <v>0</v>
      </c>
    </row>
    <row r="162" spans="1:6" ht="15" customHeight="1" x14ac:dyDescent="0.25">
      <c r="A162" s="45"/>
      <c r="B162" s="48"/>
      <c r="C162" s="24" t="s">
        <v>24</v>
      </c>
      <c r="D162" s="25">
        <v>758</v>
      </c>
      <c r="E162" s="26">
        <v>0</v>
      </c>
      <c r="F162" s="27">
        <v>0</v>
      </c>
    </row>
    <row r="163" spans="1:6" ht="15" customHeight="1" x14ac:dyDescent="0.25">
      <c r="A163" s="45"/>
      <c r="B163" s="48"/>
      <c r="C163" s="24" t="s">
        <v>25</v>
      </c>
      <c r="D163" s="25">
        <v>758</v>
      </c>
      <c r="E163" s="26">
        <v>0</v>
      </c>
      <c r="F163" s="27">
        <v>0</v>
      </c>
    </row>
    <row r="164" spans="1:6" ht="30" customHeight="1" x14ac:dyDescent="0.25">
      <c r="A164" s="45"/>
      <c r="B164" s="48"/>
      <c r="C164" s="24" t="s">
        <v>26</v>
      </c>
      <c r="D164" s="25">
        <v>758</v>
      </c>
      <c r="E164" s="26">
        <v>0</v>
      </c>
      <c r="F164" s="27">
        <v>0</v>
      </c>
    </row>
    <row r="165" spans="1:6" ht="29.25" customHeight="1" x14ac:dyDescent="0.25">
      <c r="A165" s="45"/>
      <c r="B165" s="48"/>
      <c r="C165" s="24" t="s">
        <v>27</v>
      </c>
      <c r="D165" s="25">
        <v>758</v>
      </c>
      <c r="E165" s="26">
        <v>0</v>
      </c>
      <c r="F165" s="27">
        <v>0</v>
      </c>
    </row>
    <row r="166" spans="1:6" ht="15" customHeight="1" thickBot="1" x14ac:dyDescent="0.3">
      <c r="A166" s="46"/>
      <c r="B166" s="49"/>
      <c r="C166" s="29" t="s">
        <v>28</v>
      </c>
      <c r="D166" s="39">
        <v>758</v>
      </c>
      <c r="E166" s="37">
        <v>0</v>
      </c>
      <c r="F166" s="38">
        <v>0</v>
      </c>
    </row>
    <row r="167" spans="1:6" ht="15" customHeight="1" x14ac:dyDescent="0.25">
      <c r="A167" s="44" t="s">
        <v>69</v>
      </c>
      <c r="B167" s="47" t="s">
        <v>70</v>
      </c>
      <c r="C167" s="17" t="s">
        <v>22</v>
      </c>
      <c r="D167" s="18">
        <v>758</v>
      </c>
      <c r="E167" s="35">
        <f>SUM(E168:E173)</f>
        <v>0</v>
      </c>
      <c r="F167" s="20">
        <f>SUM(F168:F173)</f>
        <v>0</v>
      </c>
    </row>
    <row r="168" spans="1:6" ht="43.5" customHeight="1" x14ac:dyDescent="0.25">
      <c r="A168" s="45"/>
      <c r="B168" s="48"/>
      <c r="C168" s="24" t="s">
        <v>23</v>
      </c>
      <c r="D168" s="25">
        <v>758</v>
      </c>
      <c r="E168" s="26">
        <v>0</v>
      </c>
      <c r="F168" s="27">
        <v>0</v>
      </c>
    </row>
    <row r="169" spans="1:6" ht="15" customHeight="1" x14ac:dyDescent="0.25">
      <c r="A169" s="45"/>
      <c r="B169" s="48"/>
      <c r="C169" s="24" t="s">
        <v>24</v>
      </c>
      <c r="D169" s="25">
        <v>758</v>
      </c>
      <c r="E169" s="26">
        <v>0</v>
      </c>
      <c r="F169" s="27">
        <v>0</v>
      </c>
    </row>
    <row r="170" spans="1:6" ht="15" customHeight="1" x14ac:dyDescent="0.25">
      <c r="A170" s="45"/>
      <c r="B170" s="48"/>
      <c r="C170" s="24" t="s">
        <v>25</v>
      </c>
      <c r="D170" s="25">
        <v>758</v>
      </c>
      <c r="E170" s="26">
        <v>0</v>
      </c>
      <c r="F170" s="27">
        <v>0</v>
      </c>
    </row>
    <row r="171" spans="1:6" ht="27.75" customHeight="1" x14ac:dyDescent="0.25">
      <c r="A171" s="45"/>
      <c r="B171" s="48"/>
      <c r="C171" s="24" t="s">
        <v>26</v>
      </c>
      <c r="D171" s="25">
        <v>758</v>
      </c>
      <c r="E171" s="26">
        <v>0</v>
      </c>
      <c r="F171" s="27">
        <v>0</v>
      </c>
    </row>
    <row r="172" spans="1:6" ht="30" customHeight="1" x14ac:dyDescent="0.25">
      <c r="A172" s="45"/>
      <c r="B172" s="48"/>
      <c r="C172" s="24" t="s">
        <v>27</v>
      </c>
      <c r="D172" s="25">
        <v>758</v>
      </c>
      <c r="E172" s="26">
        <v>0</v>
      </c>
      <c r="F172" s="27">
        <v>0</v>
      </c>
    </row>
    <row r="173" spans="1:6" ht="15" customHeight="1" thickBot="1" x14ac:dyDescent="0.3">
      <c r="A173" s="46"/>
      <c r="B173" s="49"/>
      <c r="C173" s="29" t="s">
        <v>28</v>
      </c>
      <c r="D173" s="39">
        <v>758</v>
      </c>
      <c r="E173" s="40">
        <v>0</v>
      </c>
      <c r="F173" s="38">
        <v>0</v>
      </c>
    </row>
    <row r="174" spans="1:6" ht="15" customHeight="1" x14ac:dyDescent="0.25">
      <c r="A174" s="44" t="s">
        <v>71</v>
      </c>
      <c r="B174" s="47" t="s">
        <v>72</v>
      </c>
      <c r="C174" s="18" t="s">
        <v>22</v>
      </c>
      <c r="D174" s="18">
        <v>758</v>
      </c>
      <c r="E174" s="19">
        <f>SUM(E175:E180)</f>
        <v>6570</v>
      </c>
      <c r="F174" s="20">
        <f>SUM(F175:F180)</f>
        <v>3369.7</v>
      </c>
    </row>
    <row r="175" spans="1:6" ht="43.5" customHeight="1" x14ac:dyDescent="0.25">
      <c r="A175" s="45"/>
      <c r="B175" s="48"/>
      <c r="C175" s="41" t="s">
        <v>23</v>
      </c>
      <c r="D175" s="25">
        <v>758</v>
      </c>
      <c r="E175" s="26">
        <v>0</v>
      </c>
      <c r="F175" s="27">
        <v>0</v>
      </c>
    </row>
    <row r="176" spans="1:6" ht="15" customHeight="1" x14ac:dyDescent="0.25">
      <c r="A176" s="45"/>
      <c r="B176" s="48"/>
      <c r="C176" s="41" t="s">
        <v>24</v>
      </c>
      <c r="D176" s="25">
        <v>758</v>
      </c>
      <c r="E176" s="26">
        <v>2820</v>
      </c>
      <c r="F176" s="27">
        <v>2807.2</v>
      </c>
    </row>
    <row r="177" spans="1:7" ht="15" customHeight="1" x14ac:dyDescent="0.25">
      <c r="A177" s="45"/>
      <c r="B177" s="48"/>
      <c r="C177" s="41" t="s">
        <v>25</v>
      </c>
      <c r="D177" s="25">
        <v>758</v>
      </c>
      <c r="E177" s="26">
        <v>0</v>
      </c>
      <c r="F177" s="27">
        <v>0</v>
      </c>
    </row>
    <row r="178" spans="1:7" ht="28.5" customHeight="1" x14ac:dyDescent="0.25">
      <c r="A178" s="45"/>
      <c r="B178" s="48"/>
      <c r="C178" s="41" t="s">
        <v>26</v>
      </c>
      <c r="D178" s="25">
        <v>758</v>
      </c>
      <c r="E178" s="26">
        <v>0</v>
      </c>
      <c r="F178" s="27">
        <v>0</v>
      </c>
    </row>
    <row r="179" spans="1:7" ht="33.75" customHeight="1" x14ac:dyDescent="0.25">
      <c r="A179" s="45"/>
      <c r="B179" s="48"/>
      <c r="C179" s="41" t="s">
        <v>27</v>
      </c>
      <c r="D179" s="25">
        <v>758</v>
      </c>
      <c r="E179" s="26">
        <v>0</v>
      </c>
      <c r="F179" s="27">
        <v>0</v>
      </c>
    </row>
    <row r="180" spans="1:7" ht="15" customHeight="1" thickBot="1" x14ac:dyDescent="0.3">
      <c r="A180" s="46"/>
      <c r="B180" s="49"/>
      <c r="C180" s="42" t="s">
        <v>28</v>
      </c>
      <c r="D180" s="39">
        <v>758</v>
      </c>
      <c r="E180" s="37">
        <v>3750</v>
      </c>
      <c r="F180" s="38">
        <v>562.5</v>
      </c>
    </row>
    <row r="181" spans="1:7" ht="15" customHeight="1" x14ac:dyDescent="0.25">
      <c r="A181" s="50" t="s">
        <v>73</v>
      </c>
      <c r="B181" s="51" t="s">
        <v>74</v>
      </c>
      <c r="C181" s="17" t="s">
        <v>22</v>
      </c>
      <c r="D181" s="18">
        <v>758</v>
      </c>
      <c r="E181" s="35">
        <f>SUM(E182:E187)</f>
        <v>368900</v>
      </c>
      <c r="F181" s="20">
        <f>SUM(F182:F187)</f>
        <v>0</v>
      </c>
    </row>
    <row r="182" spans="1:7" ht="42.75" customHeight="1" x14ac:dyDescent="0.25">
      <c r="A182" s="45"/>
      <c r="B182" s="52"/>
      <c r="C182" s="24" t="s">
        <v>23</v>
      </c>
      <c r="D182" s="25">
        <v>758</v>
      </c>
      <c r="E182" s="26">
        <f t="shared" ref="E182:F187" si="5">E189+E196+E203</f>
        <v>0</v>
      </c>
      <c r="F182" s="27">
        <f t="shared" si="5"/>
        <v>0</v>
      </c>
      <c r="G182" s="21"/>
    </row>
    <row r="183" spans="1:7" x14ac:dyDescent="0.25">
      <c r="A183" s="45"/>
      <c r="B183" s="52"/>
      <c r="C183" s="24" t="s">
        <v>24</v>
      </c>
      <c r="D183" s="25">
        <v>758</v>
      </c>
      <c r="E183" s="26">
        <f t="shared" si="5"/>
        <v>10000</v>
      </c>
      <c r="F183" s="27">
        <f t="shared" si="5"/>
        <v>0</v>
      </c>
    </row>
    <row r="184" spans="1:7" x14ac:dyDescent="0.25">
      <c r="A184" s="45"/>
      <c r="B184" s="52"/>
      <c r="C184" s="24" t="s">
        <v>25</v>
      </c>
      <c r="D184" s="25">
        <v>758</v>
      </c>
      <c r="E184" s="26">
        <f t="shared" si="5"/>
        <v>0</v>
      </c>
      <c r="F184" s="27">
        <f t="shared" si="5"/>
        <v>0</v>
      </c>
    </row>
    <row r="185" spans="1:7" ht="30" x14ac:dyDescent="0.25">
      <c r="A185" s="45"/>
      <c r="B185" s="52"/>
      <c r="C185" s="24" t="s">
        <v>26</v>
      </c>
      <c r="D185" s="25">
        <v>758</v>
      </c>
      <c r="E185" s="26">
        <f t="shared" si="5"/>
        <v>0</v>
      </c>
      <c r="F185" s="27">
        <f t="shared" si="5"/>
        <v>0</v>
      </c>
    </row>
    <row r="186" spans="1:7" ht="30" x14ac:dyDescent="0.25">
      <c r="A186" s="45"/>
      <c r="B186" s="52"/>
      <c r="C186" s="24" t="s">
        <v>27</v>
      </c>
      <c r="D186" s="25">
        <v>758</v>
      </c>
      <c r="E186" s="26">
        <f t="shared" si="5"/>
        <v>0</v>
      </c>
      <c r="F186" s="27">
        <f t="shared" si="5"/>
        <v>0</v>
      </c>
    </row>
    <row r="187" spans="1:7" ht="13.5" customHeight="1" thickBot="1" x14ac:dyDescent="0.3">
      <c r="A187" s="46"/>
      <c r="B187" s="53"/>
      <c r="C187" s="29" t="s">
        <v>28</v>
      </c>
      <c r="D187" s="39">
        <v>758</v>
      </c>
      <c r="E187" s="26">
        <f t="shared" si="5"/>
        <v>358900</v>
      </c>
      <c r="F187" s="38">
        <f t="shared" si="5"/>
        <v>0</v>
      </c>
    </row>
    <row r="188" spans="1:7" ht="13.5" customHeight="1" x14ac:dyDescent="0.25">
      <c r="A188" s="44" t="s">
        <v>75</v>
      </c>
      <c r="B188" s="47" t="s">
        <v>76</v>
      </c>
      <c r="C188" s="17" t="s">
        <v>22</v>
      </c>
      <c r="D188" s="18">
        <v>758</v>
      </c>
      <c r="E188" s="19">
        <f>SUM(E189:E194)</f>
        <v>368900</v>
      </c>
      <c r="F188" s="20">
        <f>SUM(F189:F194)</f>
        <v>0</v>
      </c>
    </row>
    <row r="189" spans="1:7" ht="42" customHeight="1" x14ac:dyDescent="0.25">
      <c r="A189" s="45"/>
      <c r="B189" s="48"/>
      <c r="C189" s="24" t="s">
        <v>23</v>
      </c>
      <c r="D189" s="25">
        <v>758</v>
      </c>
      <c r="E189" s="26">
        <v>0</v>
      </c>
      <c r="F189" s="27">
        <v>0</v>
      </c>
    </row>
    <row r="190" spans="1:7" ht="16.5" customHeight="1" x14ac:dyDescent="0.25">
      <c r="A190" s="45"/>
      <c r="B190" s="48"/>
      <c r="C190" s="24" t="s">
        <v>24</v>
      </c>
      <c r="D190" s="25">
        <v>758</v>
      </c>
      <c r="E190" s="26">
        <v>10000</v>
      </c>
      <c r="F190" s="27">
        <v>0</v>
      </c>
    </row>
    <row r="191" spans="1:7" ht="16.5" customHeight="1" x14ac:dyDescent="0.25">
      <c r="A191" s="45"/>
      <c r="B191" s="48"/>
      <c r="C191" s="24" t="s">
        <v>25</v>
      </c>
      <c r="D191" s="25">
        <v>758</v>
      </c>
      <c r="E191" s="26">
        <v>0</v>
      </c>
      <c r="F191" s="27">
        <v>0</v>
      </c>
    </row>
    <row r="192" spans="1:7" ht="27" customHeight="1" x14ac:dyDescent="0.25">
      <c r="A192" s="45"/>
      <c r="B192" s="48"/>
      <c r="C192" s="24" t="s">
        <v>26</v>
      </c>
      <c r="D192" s="25">
        <v>758</v>
      </c>
      <c r="E192" s="26">
        <v>0</v>
      </c>
      <c r="F192" s="27">
        <v>0</v>
      </c>
    </row>
    <row r="193" spans="1:6" ht="29.25" customHeight="1" x14ac:dyDescent="0.25">
      <c r="A193" s="45"/>
      <c r="B193" s="48"/>
      <c r="C193" s="24" t="s">
        <v>27</v>
      </c>
      <c r="D193" s="25">
        <v>758</v>
      </c>
      <c r="E193" s="26">
        <v>0</v>
      </c>
      <c r="F193" s="27">
        <v>0</v>
      </c>
    </row>
    <row r="194" spans="1:6" ht="14.25" customHeight="1" thickBot="1" x14ac:dyDescent="0.3">
      <c r="A194" s="46"/>
      <c r="B194" s="49"/>
      <c r="C194" s="29" t="s">
        <v>28</v>
      </c>
      <c r="D194" s="39">
        <v>758</v>
      </c>
      <c r="E194" s="43">
        <v>358900</v>
      </c>
      <c r="F194" s="38">
        <v>0</v>
      </c>
    </row>
    <row r="195" spans="1:6" ht="14.25" customHeight="1" x14ac:dyDescent="0.25">
      <c r="A195" s="44" t="s">
        <v>77</v>
      </c>
      <c r="B195" s="47" t="s">
        <v>78</v>
      </c>
      <c r="C195" s="17" t="s">
        <v>22</v>
      </c>
      <c r="D195" s="18">
        <v>758</v>
      </c>
      <c r="E195" s="19">
        <f>SUM(E196:E201)</f>
        <v>0</v>
      </c>
      <c r="F195" s="20">
        <f>SUM(F196:F201)</f>
        <v>0</v>
      </c>
    </row>
    <row r="196" spans="1:6" ht="44.25" customHeight="1" x14ac:dyDescent="0.25">
      <c r="A196" s="45"/>
      <c r="B196" s="48"/>
      <c r="C196" s="24" t="s">
        <v>23</v>
      </c>
      <c r="D196" s="25">
        <v>758</v>
      </c>
      <c r="E196" s="26">
        <v>0</v>
      </c>
      <c r="F196" s="27">
        <v>0</v>
      </c>
    </row>
    <row r="197" spans="1:6" ht="12.75" customHeight="1" x14ac:dyDescent="0.25">
      <c r="A197" s="45"/>
      <c r="B197" s="48"/>
      <c r="C197" s="24" t="s">
        <v>24</v>
      </c>
      <c r="D197" s="25">
        <v>758</v>
      </c>
      <c r="E197" s="26">
        <v>0</v>
      </c>
      <c r="F197" s="27">
        <v>0</v>
      </c>
    </row>
    <row r="198" spans="1:6" ht="18" customHeight="1" x14ac:dyDescent="0.25">
      <c r="A198" s="45"/>
      <c r="B198" s="48"/>
      <c r="C198" s="24" t="s">
        <v>25</v>
      </c>
      <c r="D198" s="25">
        <v>758</v>
      </c>
      <c r="E198" s="26">
        <v>0</v>
      </c>
      <c r="F198" s="27">
        <v>0</v>
      </c>
    </row>
    <row r="199" spans="1:6" ht="31.5" customHeight="1" x14ac:dyDescent="0.25">
      <c r="A199" s="45"/>
      <c r="B199" s="48"/>
      <c r="C199" s="24" t="s">
        <v>26</v>
      </c>
      <c r="D199" s="25">
        <v>758</v>
      </c>
      <c r="E199" s="26">
        <v>0</v>
      </c>
      <c r="F199" s="27">
        <v>0</v>
      </c>
    </row>
    <row r="200" spans="1:6" ht="33" customHeight="1" x14ac:dyDescent="0.25">
      <c r="A200" s="45"/>
      <c r="B200" s="48"/>
      <c r="C200" s="24" t="s">
        <v>27</v>
      </c>
      <c r="D200" s="25">
        <v>758</v>
      </c>
      <c r="E200" s="26">
        <v>0</v>
      </c>
      <c r="F200" s="27">
        <v>0</v>
      </c>
    </row>
    <row r="201" spans="1:6" ht="21" customHeight="1" thickBot="1" x14ac:dyDescent="0.3">
      <c r="A201" s="46"/>
      <c r="B201" s="49"/>
      <c r="C201" s="29" t="s">
        <v>28</v>
      </c>
      <c r="D201" s="39">
        <v>758</v>
      </c>
      <c r="E201" s="37">
        <v>0</v>
      </c>
      <c r="F201" s="38">
        <v>0</v>
      </c>
    </row>
    <row r="202" spans="1:6" ht="15.75" customHeight="1" x14ac:dyDescent="0.25">
      <c r="A202" s="44" t="s">
        <v>79</v>
      </c>
      <c r="B202" s="47" t="s">
        <v>80</v>
      </c>
      <c r="C202" s="17" t="s">
        <v>22</v>
      </c>
      <c r="D202" s="18">
        <v>758</v>
      </c>
      <c r="E202" s="19">
        <f>SUM(E203:E208)</f>
        <v>0</v>
      </c>
      <c r="F202" s="20">
        <f>SUM(F203:F208)</f>
        <v>0</v>
      </c>
    </row>
    <row r="203" spans="1:6" ht="42.75" customHeight="1" x14ac:dyDescent="0.25">
      <c r="A203" s="45"/>
      <c r="B203" s="48"/>
      <c r="C203" s="24" t="s">
        <v>23</v>
      </c>
      <c r="D203" s="25">
        <v>758</v>
      </c>
      <c r="E203" s="26">
        <v>0</v>
      </c>
      <c r="F203" s="27">
        <v>0</v>
      </c>
    </row>
    <row r="204" spans="1:6" ht="15.75" customHeight="1" x14ac:dyDescent="0.25">
      <c r="A204" s="45"/>
      <c r="B204" s="48"/>
      <c r="C204" s="24" t="s">
        <v>24</v>
      </c>
      <c r="D204" s="25">
        <v>758</v>
      </c>
      <c r="E204" s="26">
        <v>0</v>
      </c>
      <c r="F204" s="27">
        <v>0</v>
      </c>
    </row>
    <row r="205" spans="1:6" ht="18" customHeight="1" x14ac:dyDescent="0.25">
      <c r="A205" s="45"/>
      <c r="B205" s="48"/>
      <c r="C205" s="24" t="s">
        <v>25</v>
      </c>
      <c r="D205" s="25">
        <v>758</v>
      </c>
      <c r="E205" s="26">
        <v>0</v>
      </c>
      <c r="F205" s="27">
        <v>0</v>
      </c>
    </row>
    <row r="206" spans="1:6" ht="29.25" customHeight="1" x14ac:dyDescent="0.25">
      <c r="A206" s="45"/>
      <c r="B206" s="48"/>
      <c r="C206" s="24" t="s">
        <v>26</v>
      </c>
      <c r="D206" s="25">
        <v>758</v>
      </c>
      <c r="E206" s="26">
        <v>0</v>
      </c>
      <c r="F206" s="27">
        <v>0</v>
      </c>
    </row>
    <row r="207" spans="1:6" ht="26.25" customHeight="1" x14ac:dyDescent="0.25">
      <c r="A207" s="45"/>
      <c r="B207" s="48"/>
      <c r="C207" s="24" t="s">
        <v>27</v>
      </c>
      <c r="D207" s="25">
        <v>758</v>
      </c>
      <c r="E207" s="26">
        <v>0</v>
      </c>
      <c r="F207" s="27">
        <v>0</v>
      </c>
    </row>
    <row r="208" spans="1:6" ht="13.5" customHeight="1" thickBot="1" x14ac:dyDescent="0.3">
      <c r="A208" s="46"/>
      <c r="B208" s="49"/>
      <c r="C208" s="29" t="s">
        <v>28</v>
      </c>
      <c r="D208" s="39">
        <v>758</v>
      </c>
      <c r="E208" s="37">
        <v>0</v>
      </c>
      <c r="F208" s="38">
        <v>0</v>
      </c>
    </row>
    <row r="209" spans="1:7" ht="22.5" customHeight="1" x14ac:dyDescent="0.25">
      <c r="A209" s="50" t="s">
        <v>81</v>
      </c>
      <c r="B209" s="51" t="s">
        <v>82</v>
      </c>
      <c r="C209" s="17" t="s">
        <v>22</v>
      </c>
      <c r="D209" s="18">
        <v>758</v>
      </c>
      <c r="E209" s="35">
        <f>SUM(E210:E215)</f>
        <v>642724.55000000005</v>
      </c>
      <c r="F209" s="20">
        <f>SUM(F210:F215)</f>
        <v>1350062.81</v>
      </c>
    </row>
    <row r="210" spans="1:7" ht="41.25" customHeight="1" x14ac:dyDescent="0.25">
      <c r="A210" s="45"/>
      <c r="B210" s="52"/>
      <c r="C210" s="24" t="s">
        <v>23</v>
      </c>
      <c r="D210" s="25">
        <v>758</v>
      </c>
      <c r="E210" s="26">
        <f>E231+E245+E252</f>
        <v>148529.75</v>
      </c>
      <c r="F210" s="27">
        <f t="shared" ref="E210:F215" si="6">F217+F224+F231+F238+F245+F252+F259</f>
        <v>118368.01000000001</v>
      </c>
      <c r="G210" s="21"/>
    </row>
    <row r="211" spans="1:7" x14ac:dyDescent="0.25">
      <c r="A211" s="45"/>
      <c r="B211" s="52"/>
      <c r="C211" s="24" t="s">
        <v>24</v>
      </c>
      <c r="D211" s="25">
        <v>758</v>
      </c>
      <c r="E211" s="26">
        <f t="shared" si="6"/>
        <v>367194.80000000005</v>
      </c>
      <c r="F211" s="27">
        <f t="shared" si="6"/>
        <v>326474.8</v>
      </c>
    </row>
    <row r="212" spans="1:7" x14ac:dyDescent="0.25">
      <c r="A212" s="45"/>
      <c r="B212" s="52"/>
      <c r="C212" s="24" t="s">
        <v>25</v>
      </c>
      <c r="D212" s="25">
        <v>758</v>
      </c>
      <c r="E212" s="26">
        <f t="shared" si="6"/>
        <v>0</v>
      </c>
      <c r="F212" s="27">
        <f t="shared" si="6"/>
        <v>0</v>
      </c>
    </row>
    <row r="213" spans="1:7" ht="30" x14ac:dyDescent="0.25">
      <c r="A213" s="45"/>
      <c r="B213" s="52"/>
      <c r="C213" s="24" t="s">
        <v>26</v>
      </c>
      <c r="D213" s="25">
        <v>758</v>
      </c>
      <c r="E213" s="26">
        <f t="shared" si="6"/>
        <v>0</v>
      </c>
      <c r="F213" s="27">
        <f t="shared" si="6"/>
        <v>0</v>
      </c>
    </row>
    <row r="214" spans="1:7" ht="25.5" customHeight="1" x14ac:dyDescent="0.25">
      <c r="A214" s="45"/>
      <c r="B214" s="52"/>
      <c r="C214" s="24" t="s">
        <v>27</v>
      </c>
      <c r="D214" s="25">
        <v>758</v>
      </c>
      <c r="E214" s="26">
        <f t="shared" si="6"/>
        <v>0</v>
      </c>
      <c r="F214" s="27">
        <f t="shared" si="6"/>
        <v>0</v>
      </c>
    </row>
    <row r="215" spans="1:7" ht="15.75" customHeight="1" thickBot="1" x14ac:dyDescent="0.3">
      <c r="A215" s="46"/>
      <c r="B215" s="53"/>
      <c r="C215" s="29" t="s">
        <v>28</v>
      </c>
      <c r="D215" s="39">
        <v>758</v>
      </c>
      <c r="E215" s="26">
        <f t="shared" si="6"/>
        <v>127000</v>
      </c>
      <c r="F215" s="38">
        <f t="shared" si="6"/>
        <v>905220</v>
      </c>
      <c r="G215" s="21"/>
    </row>
    <row r="216" spans="1:7" ht="13.5" customHeight="1" x14ac:dyDescent="0.25">
      <c r="A216" s="44" t="s">
        <v>83</v>
      </c>
      <c r="B216" s="47" t="s">
        <v>84</v>
      </c>
      <c r="C216" s="17" t="s">
        <v>22</v>
      </c>
      <c r="D216" s="18">
        <v>758</v>
      </c>
      <c r="E216" s="19">
        <f>SUM(E217:E222)</f>
        <v>3000</v>
      </c>
      <c r="F216" s="20">
        <f>SUM(F217:F222)</f>
        <v>1000</v>
      </c>
    </row>
    <row r="217" spans="1:7" ht="28.5" customHeight="1" x14ac:dyDescent="0.25">
      <c r="A217" s="45"/>
      <c r="B217" s="48"/>
      <c r="C217" s="24" t="s">
        <v>23</v>
      </c>
      <c r="D217" s="25">
        <v>758</v>
      </c>
      <c r="E217" s="26">
        <v>0</v>
      </c>
      <c r="F217" s="27">
        <v>0</v>
      </c>
    </row>
    <row r="218" spans="1:7" ht="19.5" customHeight="1" x14ac:dyDescent="0.25">
      <c r="A218" s="45"/>
      <c r="B218" s="48"/>
      <c r="C218" s="24" t="s">
        <v>24</v>
      </c>
      <c r="D218" s="25">
        <v>758</v>
      </c>
      <c r="E218" s="26">
        <v>1000</v>
      </c>
      <c r="F218" s="27">
        <v>1000</v>
      </c>
    </row>
    <row r="219" spans="1:7" ht="21.75" customHeight="1" x14ac:dyDescent="0.25">
      <c r="A219" s="45"/>
      <c r="B219" s="48"/>
      <c r="C219" s="24" t="s">
        <v>25</v>
      </c>
      <c r="D219" s="25">
        <v>758</v>
      </c>
      <c r="E219" s="26">
        <v>0</v>
      </c>
      <c r="F219" s="27">
        <v>0</v>
      </c>
    </row>
    <row r="220" spans="1:7" ht="27.75" customHeight="1" x14ac:dyDescent="0.25">
      <c r="A220" s="45"/>
      <c r="B220" s="48"/>
      <c r="C220" s="24" t="s">
        <v>26</v>
      </c>
      <c r="D220" s="25">
        <v>758</v>
      </c>
      <c r="E220" s="26">
        <v>0</v>
      </c>
      <c r="F220" s="27">
        <v>0</v>
      </c>
    </row>
    <row r="221" spans="1:7" ht="27.75" customHeight="1" x14ac:dyDescent="0.25">
      <c r="A221" s="45"/>
      <c r="B221" s="48"/>
      <c r="C221" s="24" t="s">
        <v>27</v>
      </c>
      <c r="D221" s="25">
        <v>758</v>
      </c>
      <c r="E221" s="26">
        <v>0</v>
      </c>
      <c r="F221" s="27">
        <v>0</v>
      </c>
    </row>
    <row r="222" spans="1:7" ht="27.75" customHeight="1" thickBot="1" x14ac:dyDescent="0.3">
      <c r="A222" s="46"/>
      <c r="B222" s="49"/>
      <c r="C222" s="29" t="s">
        <v>28</v>
      </c>
      <c r="D222" s="39">
        <v>758</v>
      </c>
      <c r="E222" s="37">
        <v>2000</v>
      </c>
      <c r="F222" s="38">
        <v>0</v>
      </c>
    </row>
    <row r="223" spans="1:7" ht="13.5" customHeight="1" x14ac:dyDescent="0.25">
      <c r="A223" s="44" t="s">
        <v>85</v>
      </c>
      <c r="B223" s="47" t="s">
        <v>86</v>
      </c>
      <c r="C223" s="17" t="s">
        <v>22</v>
      </c>
      <c r="D223" s="18">
        <v>758</v>
      </c>
      <c r="E223" s="19">
        <f>SUM(E224:E229)</f>
        <v>55000</v>
      </c>
      <c r="F223" s="20">
        <f>SUM(F224:F229)</f>
        <v>86946.2</v>
      </c>
    </row>
    <row r="224" spans="1:7" ht="27.75" customHeight="1" x14ac:dyDescent="0.25">
      <c r="A224" s="45"/>
      <c r="B224" s="48"/>
      <c r="C224" s="24" t="s">
        <v>23</v>
      </c>
      <c r="D224" s="25">
        <v>758</v>
      </c>
      <c r="E224" s="26">
        <v>0</v>
      </c>
      <c r="F224" s="27">
        <v>0</v>
      </c>
    </row>
    <row r="225" spans="1:6" ht="17.25" customHeight="1" x14ac:dyDescent="0.25">
      <c r="A225" s="45"/>
      <c r="B225" s="48"/>
      <c r="C225" s="24" t="s">
        <v>24</v>
      </c>
      <c r="D225" s="25">
        <v>758</v>
      </c>
      <c r="E225" s="26">
        <v>55000</v>
      </c>
      <c r="F225" s="27">
        <v>39976.199999999997</v>
      </c>
    </row>
    <row r="226" spans="1:6" ht="20.25" customHeight="1" x14ac:dyDescent="0.25">
      <c r="A226" s="45"/>
      <c r="B226" s="48"/>
      <c r="C226" s="24" t="s">
        <v>25</v>
      </c>
      <c r="D226" s="25">
        <v>758</v>
      </c>
      <c r="E226" s="26">
        <v>0</v>
      </c>
      <c r="F226" s="27">
        <v>0</v>
      </c>
    </row>
    <row r="227" spans="1:6" ht="27.75" customHeight="1" x14ac:dyDescent="0.25">
      <c r="A227" s="45"/>
      <c r="B227" s="48"/>
      <c r="C227" s="24" t="s">
        <v>26</v>
      </c>
      <c r="D227" s="25">
        <v>758</v>
      </c>
      <c r="E227" s="26">
        <v>0</v>
      </c>
      <c r="F227" s="27">
        <v>0</v>
      </c>
    </row>
    <row r="228" spans="1:6" ht="34.5" customHeight="1" x14ac:dyDescent="0.25">
      <c r="A228" s="45"/>
      <c r="B228" s="48"/>
      <c r="C228" s="24" t="s">
        <v>27</v>
      </c>
      <c r="D228" s="25">
        <v>758</v>
      </c>
      <c r="E228" s="26">
        <v>0</v>
      </c>
      <c r="F228" s="27">
        <v>0</v>
      </c>
    </row>
    <row r="229" spans="1:6" ht="19.5" customHeight="1" thickBot="1" x14ac:dyDescent="0.3">
      <c r="A229" s="46"/>
      <c r="B229" s="49"/>
      <c r="C229" s="29" t="s">
        <v>28</v>
      </c>
      <c r="D229" s="39">
        <v>758</v>
      </c>
      <c r="E229" s="37">
        <v>0</v>
      </c>
      <c r="F229" s="27">
        <v>46970</v>
      </c>
    </row>
    <row r="230" spans="1:6" ht="15" customHeight="1" x14ac:dyDescent="0.25">
      <c r="A230" s="44" t="s">
        <v>87</v>
      </c>
      <c r="B230" s="47" t="s">
        <v>88</v>
      </c>
      <c r="C230" s="17" t="s">
        <v>22</v>
      </c>
      <c r="D230" s="18">
        <v>758</v>
      </c>
      <c r="E230" s="19">
        <f>SUM(E231:E236)</f>
        <v>138885.85</v>
      </c>
      <c r="F230" s="20">
        <f>SUM(F231:F236)</f>
        <v>62572.5</v>
      </c>
    </row>
    <row r="231" spans="1:6" ht="27.75" customHeight="1" x14ac:dyDescent="0.25">
      <c r="A231" s="45"/>
      <c r="B231" s="48"/>
      <c r="C231" s="24" t="s">
        <v>23</v>
      </c>
      <c r="D231" s="25">
        <v>758</v>
      </c>
      <c r="E231" s="26">
        <f>6636.65+34985.6</f>
        <v>41622.25</v>
      </c>
      <c r="F231" s="27">
        <f>6636.7+10988.1</f>
        <v>17624.8</v>
      </c>
    </row>
    <row r="232" spans="1:6" ht="18" customHeight="1" x14ac:dyDescent="0.25">
      <c r="A232" s="45"/>
      <c r="B232" s="48"/>
      <c r="C232" s="24" t="s">
        <v>24</v>
      </c>
      <c r="D232" s="25">
        <v>758</v>
      </c>
      <c r="E232" s="26">
        <v>12263.6</v>
      </c>
      <c r="F232" s="27">
        <v>6697.7</v>
      </c>
    </row>
    <row r="233" spans="1:6" ht="19.5" customHeight="1" x14ac:dyDescent="0.25">
      <c r="A233" s="45"/>
      <c r="B233" s="48"/>
      <c r="C233" s="24" t="s">
        <v>25</v>
      </c>
      <c r="D233" s="25">
        <v>758</v>
      </c>
      <c r="E233" s="26">
        <v>0</v>
      </c>
      <c r="F233" s="27">
        <v>0</v>
      </c>
    </row>
    <row r="234" spans="1:6" ht="27.75" customHeight="1" x14ac:dyDescent="0.25">
      <c r="A234" s="45"/>
      <c r="B234" s="48"/>
      <c r="C234" s="24" t="s">
        <v>26</v>
      </c>
      <c r="D234" s="25">
        <v>758</v>
      </c>
      <c r="E234" s="26">
        <v>0</v>
      </c>
      <c r="F234" s="27">
        <v>0</v>
      </c>
    </row>
    <row r="235" spans="1:6" ht="36" customHeight="1" x14ac:dyDescent="0.25">
      <c r="A235" s="45"/>
      <c r="B235" s="48"/>
      <c r="C235" s="24" t="s">
        <v>27</v>
      </c>
      <c r="D235" s="25">
        <v>758</v>
      </c>
      <c r="E235" s="26">
        <v>0</v>
      </c>
      <c r="F235" s="27">
        <v>0</v>
      </c>
    </row>
    <row r="236" spans="1:6" ht="21" customHeight="1" thickBot="1" x14ac:dyDescent="0.3">
      <c r="A236" s="46"/>
      <c r="B236" s="49"/>
      <c r="C236" s="29" t="s">
        <v>28</v>
      </c>
      <c r="D236" s="39">
        <v>758</v>
      </c>
      <c r="E236" s="37">
        <v>85000</v>
      </c>
      <c r="F236" s="27">
        <v>38250</v>
      </c>
    </row>
    <row r="237" spans="1:6" ht="27.75" customHeight="1" x14ac:dyDescent="0.25">
      <c r="A237" s="44" t="s">
        <v>89</v>
      </c>
      <c r="B237" s="47" t="s">
        <v>90</v>
      </c>
      <c r="C237" s="17" t="s">
        <v>22</v>
      </c>
      <c r="D237" s="18">
        <v>758</v>
      </c>
      <c r="E237" s="19">
        <f>SUM(E238:E243)</f>
        <v>40000</v>
      </c>
      <c r="F237" s="20">
        <f>SUM(F238:F243)</f>
        <v>0</v>
      </c>
    </row>
    <row r="238" spans="1:6" ht="27.75" customHeight="1" x14ac:dyDescent="0.25">
      <c r="A238" s="45"/>
      <c r="B238" s="48"/>
      <c r="C238" s="24" t="s">
        <v>23</v>
      </c>
      <c r="D238" s="25">
        <v>758</v>
      </c>
      <c r="E238" s="26">
        <v>0</v>
      </c>
      <c r="F238" s="27">
        <v>0</v>
      </c>
    </row>
    <row r="239" spans="1:6" ht="17.25" customHeight="1" x14ac:dyDescent="0.25">
      <c r="A239" s="45"/>
      <c r="B239" s="48"/>
      <c r="C239" s="24" t="s">
        <v>24</v>
      </c>
      <c r="D239" s="25">
        <v>758</v>
      </c>
      <c r="E239" s="26">
        <v>0</v>
      </c>
      <c r="F239" s="27">
        <v>0</v>
      </c>
    </row>
    <row r="240" spans="1:6" ht="19.5" customHeight="1" x14ac:dyDescent="0.25">
      <c r="A240" s="45"/>
      <c r="B240" s="48"/>
      <c r="C240" s="24" t="s">
        <v>25</v>
      </c>
      <c r="D240" s="25">
        <v>758</v>
      </c>
      <c r="E240" s="26">
        <v>0</v>
      </c>
      <c r="F240" s="27">
        <v>0</v>
      </c>
    </row>
    <row r="241" spans="1:6" ht="27.75" customHeight="1" x14ac:dyDescent="0.25">
      <c r="A241" s="45"/>
      <c r="B241" s="48"/>
      <c r="C241" s="24" t="s">
        <v>26</v>
      </c>
      <c r="D241" s="25">
        <v>758</v>
      </c>
      <c r="E241" s="26">
        <v>0</v>
      </c>
      <c r="F241" s="27">
        <v>0</v>
      </c>
    </row>
    <row r="242" spans="1:6" ht="30.75" customHeight="1" x14ac:dyDescent="0.25">
      <c r="A242" s="45"/>
      <c r="B242" s="48"/>
      <c r="C242" s="24" t="s">
        <v>27</v>
      </c>
      <c r="D242" s="25">
        <v>758</v>
      </c>
      <c r="E242" s="26">
        <v>0</v>
      </c>
      <c r="F242" s="27">
        <v>0</v>
      </c>
    </row>
    <row r="243" spans="1:6" ht="27.75" customHeight="1" thickBot="1" x14ac:dyDescent="0.3">
      <c r="A243" s="46"/>
      <c r="B243" s="49"/>
      <c r="C243" s="29" t="s">
        <v>28</v>
      </c>
      <c r="D243" s="39">
        <v>758</v>
      </c>
      <c r="E243" s="37">
        <v>40000</v>
      </c>
      <c r="F243" s="38">
        <v>0</v>
      </c>
    </row>
    <row r="244" spans="1:6" ht="17.25" customHeight="1" x14ac:dyDescent="0.25">
      <c r="A244" s="44" t="s">
        <v>91</v>
      </c>
      <c r="B244" s="47" t="s">
        <v>92</v>
      </c>
      <c r="C244" s="17" t="s">
        <v>22</v>
      </c>
      <c r="D244" s="18">
        <v>758</v>
      </c>
      <c r="E244" s="19">
        <f>SUM(E245:E250)</f>
        <v>402261.4</v>
      </c>
      <c r="F244" s="20">
        <f>SUM(F245:F250)</f>
        <v>1199074.4100000001</v>
      </c>
    </row>
    <row r="245" spans="1:6" ht="27.75" customHeight="1" x14ac:dyDescent="0.25">
      <c r="A245" s="45"/>
      <c r="B245" s="48"/>
      <c r="C245" s="24" t="s">
        <v>23</v>
      </c>
      <c r="D245" s="25">
        <v>758</v>
      </c>
      <c r="E245" s="26">
        <v>103930.2</v>
      </c>
      <c r="F245" s="27">
        <v>100743.21</v>
      </c>
    </row>
    <row r="246" spans="1:6" ht="18" customHeight="1" x14ac:dyDescent="0.25">
      <c r="A246" s="45"/>
      <c r="B246" s="48"/>
      <c r="C246" s="24" t="s">
        <v>24</v>
      </c>
      <c r="D246" s="25">
        <v>758</v>
      </c>
      <c r="E246" s="26">
        <v>298331.2</v>
      </c>
      <c r="F246" s="27">
        <v>278331.2</v>
      </c>
    </row>
    <row r="247" spans="1:6" ht="17.25" customHeight="1" x14ac:dyDescent="0.25">
      <c r="A247" s="45"/>
      <c r="B247" s="48"/>
      <c r="C247" s="24" t="s">
        <v>25</v>
      </c>
      <c r="D247" s="25">
        <v>758</v>
      </c>
      <c r="E247" s="26">
        <v>0</v>
      </c>
      <c r="F247" s="27">
        <v>0</v>
      </c>
    </row>
    <row r="248" spans="1:6" ht="27.75" customHeight="1" x14ac:dyDescent="0.25">
      <c r="A248" s="45"/>
      <c r="B248" s="48"/>
      <c r="C248" s="24" t="s">
        <v>26</v>
      </c>
      <c r="D248" s="25">
        <v>758</v>
      </c>
      <c r="E248" s="26">
        <v>0</v>
      </c>
      <c r="F248" s="27">
        <v>0</v>
      </c>
    </row>
    <row r="249" spans="1:6" ht="27.75" customHeight="1" x14ac:dyDescent="0.25">
      <c r="A249" s="45"/>
      <c r="B249" s="48"/>
      <c r="C249" s="24" t="s">
        <v>27</v>
      </c>
      <c r="D249" s="25">
        <v>758</v>
      </c>
      <c r="E249" s="26">
        <v>0</v>
      </c>
      <c r="F249" s="27">
        <v>0</v>
      </c>
    </row>
    <row r="250" spans="1:6" ht="15.75" thickBot="1" x14ac:dyDescent="0.3">
      <c r="A250" s="46"/>
      <c r="B250" s="49"/>
      <c r="C250" s="29" t="s">
        <v>28</v>
      </c>
      <c r="D250" s="39">
        <v>758</v>
      </c>
      <c r="E250" s="37">
        <v>0</v>
      </c>
      <c r="F250" s="38">
        <v>820000</v>
      </c>
    </row>
    <row r="251" spans="1:6" ht="18.75" customHeight="1" x14ac:dyDescent="0.25">
      <c r="A251" s="44" t="s">
        <v>93</v>
      </c>
      <c r="B251" s="47" t="s">
        <v>94</v>
      </c>
      <c r="C251" s="17" t="s">
        <v>22</v>
      </c>
      <c r="D251" s="18">
        <v>758</v>
      </c>
      <c r="E251" s="35">
        <f>SUM(E252:E257)</f>
        <v>2977.3</v>
      </c>
      <c r="F251" s="20">
        <f>SUM(F252:F257)</f>
        <v>0</v>
      </c>
    </row>
    <row r="252" spans="1:6" ht="27.75" customHeight="1" x14ac:dyDescent="0.25">
      <c r="A252" s="45"/>
      <c r="B252" s="48"/>
      <c r="C252" s="24" t="s">
        <v>23</v>
      </c>
      <c r="D252" s="25">
        <v>758</v>
      </c>
      <c r="E252" s="26">
        <v>2977.3</v>
      </c>
      <c r="F252" s="27">
        <v>0</v>
      </c>
    </row>
    <row r="253" spans="1:6" ht="18" customHeight="1" x14ac:dyDescent="0.25">
      <c r="A253" s="45"/>
      <c r="B253" s="48"/>
      <c r="C253" s="24" t="s">
        <v>24</v>
      </c>
      <c r="D253" s="25">
        <v>758</v>
      </c>
      <c r="E253" s="26">
        <v>0</v>
      </c>
      <c r="F253" s="27">
        <v>0</v>
      </c>
    </row>
    <row r="254" spans="1:6" ht="18.75" customHeight="1" x14ac:dyDescent="0.25">
      <c r="A254" s="45"/>
      <c r="B254" s="48"/>
      <c r="C254" s="24" t="s">
        <v>25</v>
      </c>
      <c r="D254" s="25">
        <v>758</v>
      </c>
      <c r="E254" s="26">
        <v>0</v>
      </c>
      <c r="F254" s="27">
        <v>0</v>
      </c>
    </row>
    <row r="255" spans="1:6" ht="27.75" customHeight="1" x14ac:dyDescent="0.25">
      <c r="A255" s="45"/>
      <c r="B255" s="48"/>
      <c r="C255" s="24" t="s">
        <v>26</v>
      </c>
      <c r="D255" s="25">
        <v>758</v>
      </c>
      <c r="E255" s="26">
        <v>0</v>
      </c>
      <c r="F255" s="27">
        <v>0</v>
      </c>
    </row>
    <row r="256" spans="1:6" ht="27.75" customHeight="1" x14ac:dyDescent="0.25">
      <c r="A256" s="45"/>
      <c r="B256" s="48"/>
      <c r="C256" s="24" t="s">
        <v>27</v>
      </c>
      <c r="D256" s="25">
        <v>758</v>
      </c>
      <c r="E256" s="26">
        <v>0</v>
      </c>
      <c r="F256" s="27">
        <v>0</v>
      </c>
    </row>
    <row r="257" spans="1:7" ht="16.5" customHeight="1" thickBot="1" x14ac:dyDescent="0.3">
      <c r="A257" s="46"/>
      <c r="B257" s="49"/>
      <c r="C257" s="29" t="s">
        <v>28</v>
      </c>
      <c r="D257" s="39">
        <v>758</v>
      </c>
      <c r="E257" s="40">
        <v>0</v>
      </c>
      <c r="F257" s="27">
        <v>0</v>
      </c>
    </row>
    <row r="258" spans="1:7" ht="17.25" customHeight="1" x14ac:dyDescent="0.25">
      <c r="A258" s="44" t="s">
        <v>95</v>
      </c>
      <c r="B258" s="47" t="s">
        <v>96</v>
      </c>
      <c r="C258" s="17" t="s">
        <v>22</v>
      </c>
      <c r="D258" s="18">
        <v>758</v>
      </c>
      <c r="E258" s="19">
        <f>SUM(E259:E264)</f>
        <v>600</v>
      </c>
      <c r="F258" s="20">
        <f>SUM(F259:F264)</f>
        <v>469.7</v>
      </c>
    </row>
    <row r="259" spans="1:7" ht="27.75" customHeight="1" x14ac:dyDescent="0.25">
      <c r="A259" s="45"/>
      <c r="B259" s="48"/>
      <c r="C259" s="24" t="s">
        <v>23</v>
      </c>
      <c r="D259" s="25">
        <v>758</v>
      </c>
      <c r="E259" s="26">
        <v>0</v>
      </c>
      <c r="F259" s="27">
        <v>0</v>
      </c>
    </row>
    <row r="260" spans="1:7" ht="27.75" customHeight="1" x14ac:dyDescent="0.25">
      <c r="A260" s="45"/>
      <c r="B260" s="48"/>
      <c r="C260" s="24" t="s">
        <v>24</v>
      </c>
      <c r="D260" s="25">
        <v>758</v>
      </c>
      <c r="E260" s="26">
        <v>600</v>
      </c>
      <c r="F260" s="27">
        <v>469.7</v>
      </c>
    </row>
    <row r="261" spans="1:7" ht="27.75" customHeight="1" x14ac:dyDescent="0.25">
      <c r="A261" s="45"/>
      <c r="B261" s="48"/>
      <c r="C261" s="24" t="s">
        <v>25</v>
      </c>
      <c r="D261" s="25">
        <v>758</v>
      </c>
      <c r="E261" s="26">
        <v>0</v>
      </c>
      <c r="F261" s="27">
        <v>0</v>
      </c>
    </row>
    <row r="262" spans="1:7" ht="27.75" customHeight="1" x14ac:dyDescent="0.25">
      <c r="A262" s="45"/>
      <c r="B262" s="48"/>
      <c r="C262" s="24" t="s">
        <v>26</v>
      </c>
      <c r="D262" s="25">
        <v>758</v>
      </c>
      <c r="E262" s="26">
        <v>0</v>
      </c>
      <c r="F262" s="27">
        <v>0</v>
      </c>
    </row>
    <row r="263" spans="1:7" ht="27.75" customHeight="1" x14ac:dyDescent="0.25">
      <c r="A263" s="45"/>
      <c r="B263" s="48"/>
      <c r="C263" s="24" t="s">
        <v>27</v>
      </c>
      <c r="D263" s="25">
        <v>758</v>
      </c>
      <c r="E263" s="26">
        <v>0</v>
      </c>
      <c r="F263" s="27">
        <v>0</v>
      </c>
    </row>
    <row r="264" spans="1:7" ht="27.75" customHeight="1" thickBot="1" x14ac:dyDescent="0.3">
      <c r="A264" s="46"/>
      <c r="B264" s="49"/>
      <c r="C264" s="29" t="s">
        <v>28</v>
      </c>
      <c r="D264" s="39">
        <v>758</v>
      </c>
      <c r="E264" s="37">
        <v>0</v>
      </c>
      <c r="F264" s="38">
        <v>0</v>
      </c>
    </row>
    <row r="265" spans="1:7" ht="17.25" customHeight="1" x14ac:dyDescent="0.25">
      <c r="A265" s="50" t="s">
        <v>97</v>
      </c>
      <c r="B265" s="51" t="s">
        <v>98</v>
      </c>
      <c r="C265" s="17" t="s">
        <v>22</v>
      </c>
      <c r="D265" s="18">
        <v>758</v>
      </c>
      <c r="E265" s="35">
        <f>SUM(E266:E271)</f>
        <v>4950154.8</v>
      </c>
      <c r="F265" s="20">
        <f>SUM(F266:F271)</f>
        <v>303624.03000000003</v>
      </c>
    </row>
    <row r="266" spans="1:7" ht="45" x14ac:dyDescent="0.25">
      <c r="A266" s="45"/>
      <c r="B266" s="52"/>
      <c r="C266" s="24" t="s">
        <v>23</v>
      </c>
      <c r="D266" s="25">
        <v>758</v>
      </c>
      <c r="E266" s="26">
        <f>E273+E280+E287</f>
        <v>30154.800000000003</v>
      </c>
      <c r="F266" s="27">
        <f t="shared" ref="E266:F271" si="7">F273+F280+F287</f>
        <v>30040</v>
      </c>
      <c r="G266" s="21"/>
    </row>
    <row r="267" spans="1:7" x14ac:dyDescent="0.25">
      <c r="A267" s="45"/>
      <c r="B267" s="52"/>
      <c r="C267" s="24" t="s">
        <v>24</v>
      </c>
      <c r="D267" s="25">
        <v>758</v>
      </c>
      <c r="E267" s="26">
        <f t="shared" si="7"/>
        <v>230000</v>
      </c>
      <c r="F267" s="27">
        <f t="shared" si="7"/>
        <v>228584.03</v>
      </c>
    </row>
    <row r="268" spans="1:7" x14ac:dyDescent="0.25">
      <c r="A268" s="45"/>
      <c r="B268" s="52"/>
      <c r="C268" s="24" t="s">
        <v>25</v>
      </c>
      <c r="D268" s="25">
        <v>758</v>
      </c>
      <c r="E268" s="26">
        <f t="shared" si="7"/>
        <v>0</v>
      </c>
      <c r="F268" s="27">
        <f t="shared" si="7"/>
        <v>0</v>
      </c>
    </row>
    <row r="269" spans="1:7" ht="30" x14ac:dyDescent="0.25">
      <c r="A269" s="45"/>
      <c r="B269" s="52"/>
      <c r="C269" s="24" t="s">
        <v>26</v>
      </c>
      <c r="D269" s="25">
        <v>758</v>
      </c>
      <c r="E269" s="26">
        <f t="shared" si="7"/>
        <v>0</v>
      </c>
      <c r="F269" s="27">
        <f t="shared" si="7"/>
        <v>0</v>
      </c>
    </row>
    <row r="270" spans="1:7" ht="30" x14ac:dyDescent="0.25">
      <c r="A270" s="45"/>
      <c r="B270" s="52"/>
      <c r="C270" s="24" t="s">
        <v>27</v>
      </c>
      <c r="D270" s="25">
        <v>758</v>
      </c>
      <c r="E270" s="26">
        <f t="shared" si="7"/>
        <v>0</v>
      </c>
      <c r="F270" s="27">
        <f t="shared" si="7"/>
        <v>0</v>
      </c>
    </row>
    <row r="271" spans="1:7" ht="13.5" customHeight="1" thickBot="1" x14ac:dyDescent="0.3">
      <c r="A271" s="46"/>
      <c r="B271" s="53"/>
      <c r="C271" s="29" t="s">
        <v>28</v>
      </c>
      <c r="D271" s="39">
        <v>758</v>
      </c>
      <c r="E271" s="26">
        <f t="shared" si="7"/>
        <v>4690000</v>
      </c>
      <c r="F271" s="38">
        <f t="shared" si="7"/>
        <v>45000</v>
      </c>
    </row>
    <row r="272" spans="1:7" ht="16.5" customHeight="1" x14ac:dyDescent="0.25">
      <c r="A272" s="44" t="s">
        <v>99</v>
      </c>
      <c r="B272" s="47" t="s">
        <v>100</v>
      </c>
      <c r="C272" s="17" t="s">
        <v>22</v>
      </c>
      <c r="D272" s="18">
        <v>758</v>
      </c>
      <c r="E272" s="19">
        <f>SUM(E273:E278)</f>
        <v>4816178.9000000004</v>
      </c>
      <c r="F272" s="20">
        <f>SUM(F273:F278)</f>
        <v>274156.3</v>
      </c>
    </row>
    <row r="273" spans="1:6" ht="40.5" customHeight="1" x14ac:dyDescent="0.25">
      <c r="A273" s="45"/>
      <c r="B273" s="48"/>
      <c r="C273" s="24" t="s">
        <v>23</v>
      </c>
      <c r="D273" s="25">
        <v>758</v>
      </c>
      <c r="E273" s="26">
        <f>5989.8+14189.1</f>
        <v>20178.900000000001</v>
      </c>
      <c r="F273" s="27">
        <f>5989.8+14189.1</f>
        <v>20178.900000000001</v>
      </c>
    </row>
    <row r="274" spans="1:6" ht="15" customHeight="1" x14ac:dyDescent="0.25">
      <c r="A274" s="45"/>
      <c r="B274" s="48"/>
      <c r="C274" s="24" t="s">
        <v>24</v>
      </c>
      <c r="D274" s="25">
        <v>758</v>
      </c>
      <c r="E274" s="26">
        <v>210000</v>
      </c>
      <c r="F274" s="27">
        <v>208977.4</v>
      </c>
    </row>
    <row r="275" spans="1:6" ht="15" customHeight="1" x14ac:dyDescent="0.25">
      <c r="A275" s="45"/>
      <c r="B275" s="48"/>
      <c r="C275" s="24" t="s">
        <v>25</v>
      </c>
      <c r="D275" s="25">
        <v>758</v>
      </c>
      <c r="E275" s="26">
        <v>0</v>
      </c>
      <c r="F275" s="27">
        <v>0</v>
      </c>
    </row>
    <row r="276" spans="1:6" ht="30" customHeight="1" x14ac:dyDescent="0.25">
      <c r="A276" s="45"/>
      <c r="B276" s="48"/>
      <c r="C276" s="24" t="s">
        <v>26</v>
      </c>
      <c r="D276" s="25">
        <v>758</v>
      </c>
      <c r="E276" s="26">
        <v>0</v>
      </c>
      <c r="F276" s="27">
        <v>0</v>
      </c>
    </row>
    <row r="277" spans="1:6" ht="33" customHeight="1" x14ac:dyDescent="0.25">
      <c r="A277" s="45"/>
      <c r="B277" s="48"/>
      <c r="C277" s="24" t="s">
        <v>27</v>
      </c>
      <c r="D277" s="25">
        <v>758</v>
      </c>
      <c r="E277" s="26">
        <v>0</v>
      </c>
      <c r="F277" s="27">
        <v>0</v>
      </c>
    </row>
    <row r="278" spans="1:6" ht="15" customHeight="1" thickBot="1" x14ac:dyDescent="0.3">
      <c r="A278" s="46"/>
      <c r="B278" s="49"/>
      <c r="C278" s="29" t="s">
        <v>28</v>
      </c>
      <c r="D278" s="39">
        <v>758</v>
      </c>
      <c r="E278" s="37">
        <v>4586000</v>
      </c>
      <c r="F278" s="38">
        <v>45000</v>
      </c>
    </row>
    <row r="279" spans="1:6" ht="15" customHeight="1" x14ac:dyDescent="0.25">
      <c r="A279" s="44" t="s">
        <v>101</v>
      </c>
      <c r="B279" s="47" t="s">
        <v>102</v>
      </c>
      <c r="C279" s="17" t="s">
        <v>22</v>
      </c>
      <c r="D279" s="18">
        <v>758</v>
      </c>
      <c r="E279" s="19">
        <f>SUM(E280:E285)</f>
        <v>4000</v>
      </c>
      <c r="F279" s="20">
        <f>SUM(F280:F285)</f>
        <v>0</v>
      </c>
    </row>
    <row r="280" spans="1:6" ht="44.25" customHeight="1" x14ac:dyDescent="0.25">
      <c r="A280" s="45"/>
      <c r="B280" s="48"/>
      <c r="C280" s="24" t="s">
        <v>23</v>
      </c>
      <c r="D280" s="25">
        <v>758</v>
      </c>
      <c r="E280" s="26">
        <v>0</v>
      </c>
      <c r="F280" s="27">
        <v>0</v>
      </c>
    </row>
    <row r="281" spans="1:6" ht="15.75" customHeight="1" x14ac:dyDescent="0.25">
      <c r="A281" s="45"/>
      <c r="B281" s="48"/>
      <c r="C281" s="24" t="s">
        <v>24</v>
      </c>
      <c r="D281" s="25">
        <v>758</v>
      </c>
      <c r="E281" s="26">
        <v>0</v>
      </c>
      <c r="F281" s="27">
        <v>0</v>
      </c>
    </row>
    <row r="282" spans="1:6" ht="22.5" customHeight="1" x14ac:dyDescent="0.25">
      <c r="A282" s="45"/>
      <c r="B282" s="48"/>
      <c r="C282" s="24" t="s">
        <v>25</v>
      </c>
      <c r="D282" s="25">
        <v>758</v>
      </c>
      <c r="E282" s="26">
        <v>0</v>
      </c>
      <c r="F282" s="27">
        <v>0</v>
      </c>
    </row>
    <row r="283" spans="1:6" ht="33" customHeight="1" x14ac:dyDescent="0.25">
      <c r="A283" s="45"/>
      <c r="B283" s="48"/>
      <c r="C283" s="24" t="s">
        <v>26</v>
      </c>
      <c r="D283" s="25">
        <v>758</v>
      </c>
      <c r="E283" s="26">
        <v>0</v>
      </c>
      <c r="F283" s="27">
        <v>0</v>
      </c>
    </row>
    <row r="284" spans="1:6" ht="25.5" customHeight="1" x14ac:dyDescent="0.25">
      <c r="A284" s="45"/>
      <c r="B284" s="48"/>
      <c r="C284" s="24" t="s">
        <v>27</v>
      </c>
      <c r="D284" s="25">
        <v>758</v>
      </c>
      <c r="E284" s="26">
        <v>0</v>
      </c>
      <c r="F284" s="27">
        <v>0</v>
      </c>
    </row>
    <row r="285" spans="1:6" ht="15.75" customHeight="1" thickBot="1" x14ac:dyDescent="0.3">
      <c r="A285" s="46"/>
      <c r="B285" s="49"/>
      <c r="C285" s="29" t="s">
        <v>28</v>
      </c>
      <c r="D285" s="39">
        <v>758</v>
      </c>
      <c r="E285" s="37">
        <v>4000</v>
      </c>
      <c r="F285" s="38">
        <v>0</v>
      </c>
    </row>
    <row r="286" spans="1:6" ht="15" customHeight="1" x14ac:dyDescent="0.25">
      <c r="A286" s="44" t="s">
        <v>103</v>
      </c>
      <c r="B286" s="47" t="s">
        <v>104</v>
      </c>
      <c r="C286" s="17" t="s">
        <v>22</v>
      </c>
      <c r="D286" s="18">
        <v>758</v>
      </c>
      <c r="E286" s="19">
        <f>SUM(E287:E292)</f>
        <v>129975.9</v>
      </c>
      <c r="F286" s="20">
        <f>SUM(F287:F292)</f>
        <v>29467.730000000003</v>
      </c>
    </row>
    <row r="287" spans="1:6" ht="42" customHeight="1" x14ac:dyDescent="0.25">
      <c r="A287" s="45"/>
      <c r="B287" s="48"/>
      <c r="C287" s="24" t="s">
        <v>23</v>
      </c>
      <c r="D287" s="25">
        <v>758</v>
      </c>
      <c r="E287" s="26">
        <f>9861.1+114.8</f>
        <v>9975.9</v>
      </c>
      <c r="F287" s="27">
        <v>9861.1</v>
      </c>
    </row>
    <row r="288" spans="1:6" ht="20.25" customHeight="1" x14ac:dyDescent="0.25">
      <c r="A288" s="45"/>
      <c r="B288" s="48"/>
      <c r="C288" s="24" t="s">
        <v>24</v>
      </c>
      <c r="D288" s="25">
        <v>758</v>
      </c>
      <c r="E288" s="26">
        <v>20000</v>
      </c>
      <c r="F288" s="27">
        <v>19606.63</v>
      </c>
    </row>
    <row r="289" spans="1:7" ht="20.25" customHeight="1" x14ac:dyDescent="0.25">
      <c r="A289" s="45"/>
      <c r="B289" s="48"/>
      <c r="C289" s="24" t="s">
        <v>25</v>
      </c>
      <c r="D289" s="25">
        <v>758</v>
      </c>
      <c r="E289" s="26">
        <v>0</v>
      </c>
      <c r="F289" s="27">
        <v>0</v>
      </c>
    </row>
    <row r="290" spans="1:7" ht="29.25" customHeight="1" x14ac:dyDescent="0.25">
      <c r="A290" s="45"/>
      <c r="B290" s="48"/>
      <c r="C290" s="24" t="s">
        <v>26</v>
      </c>
      <c r="D290" s="25">
        <v>758</v>
      </c>
      <c r="E290" s="26">
        <v>0</v>
      </c>
      <c r="F290" s="27">
        <v>0</v>
      </c>
    </row>
    <row r="291" spans="1:7" ht="28.5" customHeight="1" x14ac:dyDescent="0.25">
      <c r="A291" s="45"/>
      <c r="B291" s="48"/>
      <c r="C291" s="24" t="s">
        <v>27</v>
      </c>
      <c r="D291" s="25">
        <v>758</v>
      </c>
      <c r="E291" s="26">
        <v>0</v>
      </c>
      <c r="F291" s="27">
        <v>0</v>
      </c>
    </row>
    <row r="292" spans="1:7" ht="15" customHeight="1" thickBot="1" x14ac:dyDescent="0.3">
      <c r="A292" s="46"/>
      <c r="B292" s="49"/>
      <c r="C292" s="29" t="s">
        <v>28</v>
      </c>
      <c r="D292" s="39">
        <v>758</v>
      </c>
      <c r="E292" s="37">
        <v>100000</v>
      </c>
      <c r="F292" s="38">
        <v>0</v>
      </c>
    </row>
    <row r="293" spans="1:7" ht="15" customHeight="1" x14ac:dyDescent="0.25">
      <c r="A293" s="50" t="s">
        <v>105</v>
      </c>
      <c r="B293" s="51" t="s">
        <v>106</v>
      </c>
      <c r="C293" s="17" t="s">
        <v>22</v>
      </c>
      <c r="D293" s="18">
        <v>758</v>
      </c>
      <c r="E293" s="35">
        <f>SUM(E294:E299)</f>
        <v>73858</v>
      </c>
      <c r="F293" s="20">
        <f>SUM(F294:F299)</f>
        <v>70857.899999999994</v>
      </c>
    </row>
    <row r="294" spans="1:7" ht="45" x14ac:dyDescent="0.25">
      <c r="A294" s="45"/>
      <c r="B294" s="52"/>
      <c r="C294" s="24" t="s">
        <v>23</v>
      </c>
      <c r="D294" s="25">
        <v>758</v>
      </c>
      <c r="E294" s="26">
        <f t="shared" ref="E294:F299" si="8">E301+E308+E315</f>
        <v>12858</v>
      </c>
      <c r="F294" s="27">
        <f t="shared" si="8"/>
        <v>12858</v>
      </c>
      <c r="G294" s="21"/>
    </row>
    <row r="295" spans="1:7" x14ac:dyDescent="0.25">
      <c r="A295" s="45"/>
      <c r="B295" s="52"/>
      <c r="C295" s="24" t="s">
        <v>24</v>
      </c>
      <c r="D295" s="25">
        <v>758</v>
      </c>
      <c r="E295" s="26">
        <f t="shared" si="8"/>
        <v>18000</v>
      </c>
      <c r="F295" s="27">
        <f t="shared" si="8"/>
        <v>17999.900000000001</v>
      </c>
    </row>
    <row r="296" spans="1:7" x14ac:dyDescent="0.25">
      <c r="A296" s="45"/>
      <c r="B296" s="52"/>
      <c r="C296" s="24" t="s">
        <v>25</v>
      </c>
      <c r="D296" s="25">
        <v>758</v>
      </c>
      <c r="E296" s="26">
        <f t="shared" si="8"/>
        <v>0</v>
      </c>
      <c r="F296" s="27">
        <f>F303+F310+F317</f>
        <v>0</v>
      </c>
    </row>
    <row r="297" spans="1:7" ht="30" x14ac:dyDescent="0.25">
      <c r="A297" s="45"/>
      <c r="B297" s="52"/>
      <c r="C297" s="24" t="s">
        <v>26</v>
      </c>
      <c r="D297" s="25">
        <v>758</v>
      </c>
      <c r="E297" s="26">
        <f t="shared" si="8"/>
        <v>0</v>
      </c>
      <c r="F297" s="27">
        <f t="shared" si="8"/>
        <v>0</v>
      </c>
    </row>
    <row r="298" spans="1:7" ht="30" x14ac:dyDescent="0.25">
      <c r="A298" s="45"/>
      <c r="B298" s="52"/>
      <c r="C298" s="24" t="s">
        <v>27</v>
      </c>
      <c r="D298" s="25">
        <v>758</v>
      </c>
      <c r="E298" s="26">
        <f t="shared" si="8"/>
        <v>0</v>
      </c>
      <c r="F298" s="27">
        <f>F305+F312+F319</f>
        <v>0</v>
      </c>
    </row>
    <row r="299" spans="1:7" ht="17.25" customHeight="1" thickBot="1" x14ac:dyDescent="0.3">
      <c r="A299" s="46"/>
      <c r="B299" s="53"/>
      <c r="C299" s="29" t="s">
        <v>28</v>
      </c>
      <c r="D299" s="39">
        <v>758</v>
      </c>
      <c r="E299" s="26">
        <f t="shared" si="8"/>
        <v>43000</v>
      </c>
      <c r="F299" s="38">
        <f t="shared" si="8"/>
        <v>40000</v>
      </c>
    </row>
    <row r="300" spans="1:7" ht="15.75" customHeight="1" x14ac:dyDescent="0.25">
      <c r="A300" s="44" t="s">
        <v>107</v>
      </c>
      <c r="B300" s="47" t="s">
        <v>108</v>
      </c>
      <c r="C300" s="17" t="s">
        <v>22</v>
      </c>
      <c r="D300" s="18">
        <v>758</v>
      </c>
      <c r="E300" s="19">
        <f>SUM(E301:E306)</f>
        <v>3000</v>
      </c>
      <c r="F300" s="20">
        <f>SUM(F301:F306)</f>
        <v>0</v>
      </c>
    </row>
    <row r="301" spans="1:7" ht="44.25" customHeight="1" x14ac:dyDescent="0.25">
      <c r="A301" s="45"/>
      <c r="B301" s="48"/>
      <c r="C301" s="24" t="s">
        <v>23</v>
      </c>
      <c r="D301" s="25">
        <v>758</v>
      </c>
      <c r="E301" s="26">
        <v>0</v>
      </c>
      <c r="F301" s="27">
        <v>0</v>
      </c>
    </row>
    <row r="302" spans="1:7" ht="15.75" customHeight="1" x14ac:dyDescent="0.25">
      <c r="A302" s="45"/>
      <c r="B302" s="48"/>
      <c r="C302" s="24" t="s">
        <v>24</v>
      </c>
      <c r="D302" s="25">
        <v>758</v>
      </c>
      <c r="E302" s="26">
        <v>0</v>
      </c>
      <c r="F302" s="27">
        <v>0</v>
      </c>
    </row>
    <row r="303" spans="1:7" ht="15.75" customHeight="1" x14ac:dyDescent="0.25">
      <c r="A303" s="45"/>
      <c r="B303" s="48"/>
      <c r="C303" s="24" t="s">
        <v>25</v>
      </c>
      <c r="D303" s="25">
        <v>758</v>
      </c>
      <c r="E303" s="26">
        <v>0</v>
      </c>
      <c r="F303" s="27">
        <v>0</v>
      </c>
    </row>
    <row r="304" spans="1:7" ht="28.5" customHeight="1" x14ac:dyDescent="0.25">
      <c r="A304" s="45"/>
      <c r="B304" s="48"/>
      <c r="C304" s="24" t="s">
        <v>26</v>
      </c>
      <c r="D304" s="25">
        <v>758</v>
      </c>
      <c r="E304" s="26">
        <v>0</v>
      </c>
      <c r="F304" s="27">
        <v>0</v>
      </c>
    </row>
    <row r="305" spans="1:6" ht="28.5" customHeight="1" x14ac:dyDescent="0.25">
      <c r="A305" s="45"/>
      <c r="B305" s="48"/>
      <c r="C305" s="24" t="s">
        <v>27</v>
      </c>
      <c r="D305" s="25">
        <v>758</v>
      </c>
      <c r="E305" s="26">
        <v>0</v>
      </c>
      <c r="F305" s="27">
        <v>0</v>
      </c>
    </row>
    <row r="306" spans="1:6" ht="15" customHeight="1" thickBot="1" x14ac:dyDescent="0.3">
      <c r="A306" s="46"/>
      <c r="B306" s="49"/>
      <c r="C306" s="29" t="s">
        <v>28</v>
      </c>
      <c r="D306" s="39">
        <v>758</v>
      </c>
      <c r="E306" s="37">
        <v>3000</v>
      </c>
      <c r="F306" s="38">
        <v>0</v>
      </c>
    </row>
    <row r="307" spans="1:6" x14ac:dyDescent="0.25">
      <c r="A307" s="44" t="s">
        <v>109</v>
      </c>
      <c r="B307" s="47" t="s">
        <v>110</v>
      </c>
      <c r="C307" s="17" t="s">
        <v>22</v>
      </c>
      <c r="D307" s="18">
        <v>758</v>
      </c>
      <c r="E307" s="19">
        <f>SUM(E308:E313)</f>
        <v>70858</v>
      </c>
      <c r="F307" s="20">
        <f>SUM(F308:F313)</f>
        <v>70857.899999999994</v>
      </c>
    </row>
    <row r="308" spans="1:6" ht="42" customHeight="1" x14ac:dyDescent="0.25">
      <c r="A308" s="45"/>
      <c r="B308" s="48"/>
      <c r="C308" s="24" t="s">
        <v>23</v>
      </c>
      <c r="D308" s="25">
        <v>758</v>
      </c>
      <c r="E308" s="26">
        <v>12858</v>
      </c>
      <c r="F308" s="27">
        <v>12858</v>
      </c>
    </row>
    <row r="309" spans="1:6" ht="15.75" customHeight="1" x14ac:dyDescent="0.25">
      <c r="A309" s="45"/>
      <c r="B309" s="48"/>
      <c r="C309" s="24" t="s">
        <v>24</v>
      </c>
      <c r="D309" s="25">
        <v>758</v>
      </c>
      <c r="E309" s="26">
        <v>18000</v>
      </c>
      <c r="F309" s="27">
        <v>17999.900000000001</v>
      </c>
    </row>
    <row r="310" spans="1:6" ht="19.5" customHeight="1" x14ac:dyDescent="0.25">
      <c r="A310" s="45"/>
      <c r="B310" s="48"/>
      <c r="C310" s="24" t="s">
        <v>25</v>
      </c>
      <c r="D310" s="25">
        <v>758</v>
      </c>
      <c r="E310" s="26">
        <v>0</v>
      </c>
      <c r="F310" s="27">
        <v>0</v>
      </c>
    </row>
    <row r="311" spans="1:6" ht="27.75" customHeight="1" x14ac:dyDescent="0.25">
      <c r="A311" s="45"/>
      <c r="B311" s="48"/>
      <c r="C311" s="24" t="s">
        <v>26</v>
      </c>
      <c r="D311" s="25">
        <v>758</v>
      </c>
      <c r="E311" s="26">
        <v>0</v>
      </c>
      <c r="F311" s="27">
        <v>0</v>
      </c>
    </row>
    <row r="312" spans="1:6" ht="30" customHeight="1" x14ac:dyDescent="0.25">
      <c r="A312" s="45"/>
      <c r="B312" s="48"/>
      <c r="C312" s="24" t="s">
        <v>27</v>
      </c>
      <c r="D312" s="25">
        <v>758</v>
      </c>
      <c r="E312" s="26">
        <v>0</v>
      </c>
      <c r="F312" s="27">
        <v>0</v>
      </c>
    </row>
    <row r="313" spans="1:6" ht="14.25" customHeight="1" thickBot="1" x14ac:dyDescent="0.3">
      <c r="A313" s="46"/>
      <c r="B313" s="49"/>
      <c r="C313" s="29" t="s">
        <v>28</v>
      </c>
      <c r="D313" s="39">
        <v>758</v>
      </c>
      <c r="E313" s="37">
        <v>40000</v>
      </c>
      <c r="F313" s="38">
        <v>40000</v>
      </c>
    </row>
    <row r="314" spans="1:6" ht="17.25" customHeight="1" x14ac:dyDescent="0.25">
      <c r="A314" s="44" t="s">
        <v>111</v>
      </c>
      <c r="B314" s="47" t="s">
        <v>112</v>
      </c>
      <c r="C314" s="17" t="s">
        <v>22</v>
      </c>
      <c r="D314" s="18">
        <v>758</v>
      </c>
      <c r="E314" s="35">
        <f>SUM(E315:E320)</f>
        <v>0</v>
      </c>
      <c r="F314" s="20">
        <f>SUM(F315:F320)</f>
        <v>0</v>
      </c>
    </row>
    <row r="315" spans="1:6" ht="50.25" customHeight="1" x14ac:dyDescent="0.25">
      <c r="A315" s="45"/>
      <c r="B315" s="48"/>
      <c r="C315" s="24" t="s">
        <v>23</v>
      </c>
      <c r="D315" s="25">
        <v>758</v>
      </c>
      <c r="E315" s="26">
        <v>0</v>
      </c>
      <c r="F315" s="27">
        <v>0</v>
      </c>
    </row>
    <row r="316" spans="1:6" ht="19.5" customHeight="1" x14ac:dyDescent="0.25">
      <c r="A316" s="45"/>
      <c r="B316" s="48"/>
      <c r="C316" s="24" t="s">
        <v>24</v>
      </c>
      <c r="D316" s="25">
        <v>758</v>
      </c>
      <c r="E316" s="26">
        <v>0</v>
      </c>
      <c r="F316" s="27">
        <v>0</v>
      </c>
    </row>
    <row r="317" spans="1:6" ht="19.5" customHeight="1" x14ac:dyDescent="0.25">
      <c r="A317" s="45"/>
      <c r="B317" s="48"/>
      <c r="C317" s="24" t="s">
        <v>25</v>
      </c>
      <c r="D317" s="25">
        <v>758</v>
      </c>
      <c r="E317" s="26">
        <v>0</v>
      </c>
      <c r="F317" s="27">
        <v>0</v>
      </c>
    </row>
    <row r="318" spans="1:6" ht="28.5" customHeight="1" x14ac:dyDescent="0.25">
      <c r="A318" s="45"/>
      <c r="B318" s="48"/>
      <c r="C318" s="24" t="s">
        <v>26</v>
      </c>
      <c r="D318" s="25">
        <v>758</v>
      </c>
      <c r="E318" s="26">
        <v>0</v>
      </c>
      <c r="F318" s="27">
        <v>0</v>
      </c>
    </row>
    <row r="319" spans="1:6" ht="29.25" customHeight="1" x14ac:dyDescent="0.25">
      <c r="A319" s="45"/>
      <c r="B319" s="48"/>
      <c r="C319" s="24" t="s">
        <v>27</v>
      </c>
      <c r="D319" s="25">
        <v>758</v>
      </c>
      <c r="E319" s="26">
        <v>0</v>
      </c>
      <c r="F319" s="27">
        <v>0</v>
      </c>
    </row>
    <row r="320" spans="1:6" ht="13.5" customHeight="1" thickBot="1" x14ac:dyDescent="0.3">
      <c r="A320" s="46"/>
      <c r="B320" s="49"/>
      <c r="C320" s="29" t="s">
        <v>28</v>
      </c>
      <c r="D320" s="39">
        <v>758</v>
      </c>
      <c r="E320" s="40">
        <v>0</v>
      </c>
      <c r="F320" s="38">
        <v>0</v>
      </c>
    </row>
    <row r="321" spans="1:8" ht="11.25" customHeight="1" x14ac:dyDescent="0.25">
      <c r="A321" s="50" t="s">
        <v>113</v>
      </c>
      <c r="B321" s="51" t="s">
        <v>114</v>
      </c>
      <c r="C321" s="17" t="s">
        <v>22</v>
      </c>
      <c r="D321" s="18">
        <v>758</v>
      </c>
      <c r="E321" s="19">
        <f>SUM(E322:E327)</f>
        <v>44273.71</v>
      </c>
      <c r="F321" s="20">
        <f>SUM(F322:F327)</f>
        <v>43221.3</v>
      </c>
    </row>
    <row r="322" spans="1:8" ht="50.25" customHeight="1" x14ac:dyDescent="0.25">
      <c r="A322" s="45"/>
      <c r="B322" s="52"/>
      <c r="C322" s="24" t="s">
        <v>23</v>
      </c>
      <c r="D322" s="25">
        <v>758</v>
      </c>
      <c r="E322" s="26">
        <v>0</v>
      </c>
      <c r="F322" s="27">
        <v>0</v>
      </c>
      <c r="G322" s="21"/>
    </row>
    <row r="323" spans="1:8" ht="12.75" customHeight="1" x14ac:dyDescent="0.25">
      <c r="A323" s="45"/>
      <c r="B323" s="52"/>
      <c r="C323" s="24" t="s">
        <v>24</v>
      </c>
      <c r="D323" s="25">
        <v>758</v>
      </c>
      <c r="E323" s="26">
        <v>44273.71</v>
      </c>
      <c r="F323" s="27">
        <v>43221.3</v>
      </c>
    </row>
    <row r="324" spans="1:8" ht="20.25" customHeight="1" x14ac:dyDescent="0.25">
      <c r="A324" s="45"/>
      <c r="B324" s="52"/>
      <c r="C324" s="24" t="s">
        <v>25</v>
      </c>
      <c r="D324" s="25">
        <v>758</v>
      </c>
      <c r="E324" s="26">
        <v>0</v>
      </c>
      <c r="F324" s="27">
        <v>0</v>
      </c>
    </row>
    <row r="325" spans="1:8" ht="27" customHeight="1" x14ac:dyDescent="0.25">
      <c r="A325" s="45"/>
      <c r="B325" s="52"/>
      <c r="C325" s="24" t="s">
        <v>26</v>
      </c>
      <c r="D325" s="25">
        <v>758</v>
      </c>
      <c r="E325" s="26">
        <v>0</v>
      </c>
      <c r="F325" s="27">
        <v>0</v>
      </c>
    </row>
    <row r="326" spans="1:8" ht="28.5" customHeight="1" x14ac:dyDescent="0.25">
      <c r="A326" s="45"/>
      <c r="B326" s="52"/>
      <c r="C326" s="24" t="s">
        <v>27</v>
      </c>
      <c r="D326" s="25">
        <v>758</v>
      </c>
      <c r="E326" s="26">
        <v>0</v>
      </c>
      <c r="F326" s="27">
        <v>0</v>
      </c>
    </row>
    <row r="327" spans="1:8" ht="14.25" customHeight="1" thickBot="1" x14ac:dyDescent="0.3">
      <c r="A327" s="46"/>
      <c r="B327" s="53"/>
      <c r="C327" s="29" t="s">
        <v>28</v>
      </c>
      <c r="D327" s="39">
        <v>758</v>
      </c>
      <c r="E327" s="37">
        <v>0</v>
      </c>
      <c r="F327" s="38">
        <v>0</v>
      </c>
    </row>
    <row r="328" spans="1:8" ht="15" customHeight="1" x14ac:dyDescent="0.25">
      <c r="A328" s="50" t="s">
        <v>115</v>
      </c>
      <c r="B328" s="51" t="s">
        <v>116</v>
      </c>
      <c r="C328" s="17" t="s">
        <v>22</v>
      </c>
      <c r="D328" s="18" t="s">
        <v>117</v>
      </c>
      <c r="E328" s="19">
        <f>SUM(E329:E334)</f>
        <v>86896.5</v>
      </c>
      <c r="F328" s="20">
        <f>SUM(F329:F334)</f>
        <v>115004.06899999999</v>
      </c>
    </row>
    <row r="329" spans="1:8" ht="45" x14ac:dyDescent="0.25">
      <c r="A329" s="45"/>
      <c r="B329" s="52"/>
      <c r="C329" s="24" t="s">
        <v>23</v>
      </c>
      <c r="D329" s="25">
        <v>758</v>
      </c>
      <c r="E329" s="27">
        <f>E336+E343+E350</f>
        <v>42453</v>
      </c>
      <c r="F329" s="27">
        <f>F336+F343+F350</f>
        <v>42309.578999999998</v>
      </c>
      <c r="G329" s="22"/>
    </row>
    <row r="330" spans="1:8" x14ac:dyDescent="0.25">
      <c r="A330" s="45"/>
      <c r="B330" s="52"/>
      <c r="C330" s="24" t="s">
        <v>24</v>
      </c>
      <c r="D330" s="25" t="s">
        <v>117</v>
      </c>
      <c r="E330" s="26">
        <f t="shared" ref="E330:F334" si="9">E337+E344+E351</f>
        <v>18451.5</v>
      </c>
      <c r="F330" s="27">
        <f t="shared" si="9"/>
        <v>18451.400000000001</v>
      </c>
      <c r="G330" s="22"/>
    </row>
    <row r="331" spans="1:8" x14ac:dyDescent="0.25">
      <c r="A331" s="45"/>
      <c r="B331" s="52"/>
      <c r="C331" s="24" t="s">
        <v>25</v>
      </c>
      <c r="D331" s="25">
        <v>758</v>
      </c>
      <c r="E331" s="26">
        <f t="shared" si="9"/>
        <v>0</v>
      </c>
      <c r="F331" s="27">
        <f t="shared" si="9"/>
        <v>0</v>
      </c>
    </row>
    <row r="332" spans="1:8" ht="30" x14ac:dyDescent="0.25">
      <c r="A332" s="45"/>
      <c r="B332" s="52"/>
      <c r="C332" s="24" t="s">
        <v>26</v>
      </c>
      <c r="D332" s="25">
        <v>758</v>
      </c>
      <c r="E332" s="26">
        <f t="shared" si="9"/>
        <v>0</v>
      </c>
      <c r="F332" s="27">
        <f t="shared" si="9"/>
        <v>0</v>
      </c>
    </row>
    <row r="333" spans="1:8" ht="30" x14ac:dyDescent="0.25">
      <c r="A333" s="45"/>
      <c r="B333" s="52"/>
      <c r="C333" s="24" t="s">
        <v>27</v>
      </c>
      <c r="D333" s="25">
        <v>758</v>
      </c>
      <c r="E333" s="26">
        <f t="shared" si="9"/>
        <v>0</v>
      </c>
      <c r="F333" s="27">
        <f t="shared" si="9"/>
        <v>0</v>
      </c>
    </row>
    <row r="334" spans="1:8" ht="17.25" customHeight="1" thickBot="1" x14ac:dyDescent="0.3">
      <c r="A334" s="46"/>
      <c r="B334" s="53"/>
      <c r="C334" s="29" t="s">
        <v>28</v>
      </c>
      <c r="D334" s="39">
        <v>758</v>
      </c>
      <c r="E334" s="37">
        <f t="shared" si="9"/>
        <v>25992</v>
      </c>
      <c r="F334" s="38">
        <f t="shared" si="9"/>
        <v>54243.09</v>
      </c>
    </row>
    <row r="335" spans="1:8" ht="16.5" customHeight="1" x14ac:dyDescent="0.25">
      <c r="A335" s="54" t="s">
        <v>118</v>
      </c>
      <c r="B335" s="55" t="s">
        <v>119</v>
      </c>
      <c r="C335" s="33" t="s">
        <v>22</v>
      </c>
      <c r="D335" s="18">
        <v>758</v>
      </c>
      <c r="E335" s="35">
        <f>SUM(E336:E341)</f>
        <v>27135.05</v>
      </c>
      <c r="F335" s="36">
        <f>SUM(F336:F341)</f>
        <v>30636.05</v>
      </c>
    </row>
    <row r="336" spans="1:8" ht="40.5" customHeight="1" x14ac:dyDescent="0.25">
      <c r="A336" s="45"/>
      <c r="B336" s="48"/>
      <c r="C336" s="24" t="s">
        <v>23</v>
      </c>
      <c r="D336" s="25">
        <v>758</v>
      </c>
      <c r="E336" s="26">
        <v>13296.15</v>
      </c>
      <c r="F336" s="27">
        <v>13296.15</v>
      </c>
      <c r="H336" s="22"/>
    </row>
    <row r="337" spans="1:8" ht="14.25" customHeight="1" x14ac:dyDescent="0.25">
      <c r="A337" s="45"/>
      <c r="B337" s="48"/>
      <c r="C337" s="24" t="s">
        <v>24</v>
      </c>
      <c r="D337" s="25">
        <v>758</v>
      </c>
      <c r="E337" s="26">
        <v>5698.4</v>
      </c>
      <c r="F337" s="27">
        <v>5698.35</v>
      </c>
      <c r="H337" s="21"/>
    </row>
    <row r="338" spans="1:8" ht="18.75" customHeight="1" x14ac:dyDescent="0.25">
      <c r="A338" s="45"/>
      <c r="B338" s="48"/>
      <c r="C338" s="24" t="s">
        <v>25</v>
      </c>
      <c r="D338" s="25">
        <v>758</v>
      </c>
      <c r="E338" s="26">
        <v>0</v>
      </c>
      <c r="F338" s="27">
        <v>0</v>
      </c>
    </row>
    <row r="339" spans="1:8" ht="25.5" customHeight="1" x14ac:dyDescent="0.25">
      <c r="A339" s="45"/>
      <c r="B339" s="48"/>
      <c r="C339" s="24" t="s">
        <v>26</v>
      </c>
      <c r="D339" s="25">
        <v>758</v>
      </c>
      <c r="E339" s="26">
        <v>0</v>
      </c>
      <c r="F339" s="27">
        <v>0</v>
      </c>
      <c r="H339" s="21"/>
    </row>
    <row r="340" spans="1:8" ht="27.75" customHeight="1" x14ac:dyDescent="0.25">
      <c r="A340" s="45"/>
      <c r="B340" s="48"/>
      <c r="C340" s="24" t="s">
        <v>27</v>
      </c>
      <c r="D340" s="25">
        <v>758</v>
      </c>
      <c r="E340" s="26">
        <v>0</v>
      </c>
      <c r="F340" s="27">
        <v>0</v>
      </c>
    </row>
    <row r="341" spans="1:8" ht="15.75" customHeight="1" thickBot="1" x14ac:dyDescent="0.3">
      <c r="A341" s="46"/>
      <c r="B341" s="49"/>
      <c r="C341" s="29" t="s">
        <v>28</v>
      </c>
      <c r="D341" s="39">
        <v>758</v>
      </c>
      <c r="E341" s="37">
        <v>8140.5</v>
      </c>
      <c r="F341" s="38">
        <v>11641.55</v>
      </c>
    </row>
    <row r="342" spans="1:8" ht="17.25" customHeight="1" x14ac:dyDescent="0.25">
      <c r="A342" s="44" t="s">
        <v>120</v>
      </c>
      <c r="B342" s="47" t="s">
        <v>121</v>
      </c>
      <c r="C342" s="17" t="s">
        <v>22</v>
      </c>
      <c r="D342" s="18">
        <v>758</v>
      </c>
      <c r="E342" s="19">
        <f>SUM(E343:E348)</f>
        <v>59761.45</v>
      </c>
      <c r="F342" s="20">
        <f>SUM(F343:F348)</f>
        <v>84368.019</v>
      </c>
    </row>
    <row r="343" spans="1:8" ht="45" customHeight="1" x14ac:dyDescent="0.25">
      <c r="A343" s="45"/>
      <c r="B343" s="48"/>
      <c r="C343" s="24" t="s">
        <v>23</v>
      </c>
      <c r="D343" s="25">
        <v>758</v>
      </c>
      <c r="E343" s="26">
        <v>29156.85</v>
      </c>
      <c r="F343" s="27">
        <v>29013.429</v>
      </c>
    </row>
    <row r="344" spans="1:8" ht="18.75" customHeight="1" x14ac:dyDescent="0.25">
      <c r="A344" s="45"/>
      <c r="B344" s="48"/>
      <c r="C344" s="24" t="s">
        <v>24</v>
      </c>
      <c r="D344" s="25">
        <v>758</v>
      </c>
      <c r="E344" s="26">
        <v>12753.1</v>
      </c>
      <c r="F344" s="27">
        <v>12753.05</v>
      </c>
    </row>
    <row r="345" spans="1:8" ht="18.75" customHeight="1" x14ac:dyDescent="0.25">
      <c r="A345" s="45"/>
      <c r="B345" s="48"/>
      <c r="C345" s="24" t="s">
        <v>25</v>
      </c>
      <c r="D345" s="25">
        <v>758</v>
      </c>
      <c r="E345" s="26">
        <v>0</v>
      </c>
      <c r="F345" s="27">
        <v>0</v>
      </c>
    </row>
    <row r="346" spans="1:8" ht="29.25" customHeight="1" x14ac:dyDescent="0.25">
      <c r="A346" s="45"/>
      <c r="B346" s="48"/>
      <c r="C346" s="24" t="s">
        <v>26</v>
      </c>
      <c r="D346" s="25">
        <v>758</v>
      </c>
      <c r="E346" s="26">
        <v>0</v>
      </c>
      <c r="F346" s="27">
        <v>0</v>
      </c>
    </row>
    <row r="347" spans="1:8" ht="34.5" customHeight="1" x14ac:dyDescent="0.25">
      <c r="A347" s="45"/>
      <c r="B347" s="48"/>
      <c r="C347" s="24" t="s">
        <v>27</v>
      </c>
      <c r="D347" s="25">
        <v>758</v>
      </c>
      <c r="E347" s="26">
        <v>0</v>
      </c>
      <c r="F347" s="27">
        <v>0</v>
      </c>
    </row>
    <row r="348" spans="1:8" ht="14.25" customHeight="1" thickBot="1" x14ac:dyDescent="0.3">
      <c r="A348" s="46"/>
      <c r="B348" s="49"/>
      <c r="C348" s="29" t="s">
        <v>28</v>
      </c>
      <c r="D348" s="39">
        <v>758</v>
      </c>
      <c r="E348" s="37">
        <v>17851.5</v>
      </c>
      <c r="F348" s="38">
        <v>42601.54</v>
      </c>
    </row>
    <row r="349" spans="1:8" ht="15" customHeight="1" x14ac:dyDescent="0.25">
      <c r="A349" s="44" t="s">
        <v>122</v>
      </c>
      <c r="B349" s="47" t="s">
        <v>123</v>
      </c>
      <c r="C349" s="17" t="s">
        <v>22</v>
      </c>
      <c r="D349" s="18">
        <v>759</v>
      </c>
      <c r="E349" s="19">
        <f>SUM(E350:E355)</f>
        <v>0</v>
      </c>
      <c r="F349" s="20">
        <f>SUM(F350:F355)</f>
        <v>0</v>
      </c>
    </row>
    <row r="350" spans="1:8" ht="45" customHeight="1" x14ac:dyDescent="0.25">
      <c r="A350" s="45"/>
      <c r="B350" s="48"/>
      <c r="C350" s="24" t="s">
        <v>23</v>
      </c>
      <c r="D350" s="25">
        <v>759</v>
      </c>
      <c r="E350" s="26">
        <v>0</v>
      </c>
      <c r="F350" s="27">
        <v>0</v>
      </c>
    </row>
    <row r="351" spans="1:8" ht="14.25" customHeight="1" x14ac:dyDescent="0.25">
      <c r="A351" s="45"/>
      <c r="B351" s="48"/>
      <c r="C351" s="24" t="s">
        <v>24</v>
      </c>
      <c r="D351" s="25">
        <v>759</v>
      </c>
      <c r="E351" s="26">
        <v>0</v>
      </c>
      <c r="F351" s="27">
        <v>0</v>
      </c>
    </row>
    <row r="352" spans="1:8" ht="14.25" customHeight="1" x14ac:dyDescent="0.25">
      <c r="A352" s="45"/>
      <c r="B352" s="48"/>
      <c r="C352" s="24" t="s">
        <v>25</v>
      </c>
      <c r="D352" s="25">
        <v>759</v>
      </c>
      <c r="E352" s="26">
        <v>0</v>
      </c>
      <c r="F352" s="27">
        <v>0</v>
      </c>
    </row>
    <row r="353" spans="1:6" ht="14.25" customHeight="1" x14ac:dyDescent="0.25">
      <c r="A353" s="45"/>
      <c r="B353" s="48"/>
      <c r="C353" s="24" t="s">
        <v>26</v>
      </c>
      <c r="D353" s="25">
        <v>759</v>
      </c>
      <c r="E353" s="26">
        <v>0</v>
      </c>
      <c r="F353" s="27">
        <v>0</v>
      </c>
    </row>
    <row r="354" spans="1:6" ht="14.25" customHeight="1" x14ac:dyDescent="0.25">
      <c r="A354" s="45"/>
      <c r="B354" s="48"/>
      <c r="C354" s="24" t="s">
        <v>27</v>
      </c>
      <c r="D354" s="25">
        <v>759</v>
      </c>
      <c r="E354" s="26">
        <v>0</v>
      </c>
      <c r="F354" s="27">
        <v>0</v>
      </c>
    </row>
    <row r="355" spans="1:6" ht="23.25" customHeight="1" thickBot="1" x14ac:dyDescent="0.3">
      <c r="A355" s="46"/>
      <c r="B355" s="49"/>
      <c r="C355" s="29" t="s">
        <v>28</v>
      </c>
      <c r="D355" s="30">
        <v>759</v>
      </c>
      <c r="E355" s="37">
        <v>0</v>
      </c>
      <c r="F355" s="38">
        <v>0</v>
      </c>
    </row>
    <row r="356" spans="1:6" x14ac:dyDescent="0.25">
      <c r="D356" s="2"/>
    </row>
    <row r="357" spans="1:6" x14ac:dyDescent="0.25">
      <c r="D357" s="2"/>
    </row>
    <row r="358" spans="1:6" x14ac:dyDescent="0.25">
      <c r="D358" s="2"/>
    </row>
    <row r="359" spans="1:6" x14ac:dyDescent="0.25">
      <c r="D359" s="2"/>
    </row>
  </sheetData>
  <mergeCells count="100">
    <mergeCell ref="A14:F14"/>
    <mergeCell ref="A15:F15"/>
    <mergeCell ref="A16:F16"/>
    <mergeCell ref="A17:F17"/>
    <mergeCell ref="A20:A26"/>
    <mergeCell ref="B20:B26"/>
    <mergeCell ref="A27:A33"/>
    <mergeCell ref="B27:B33"/>
    <mergeCell ref="A34:A40"/>
    <mergeCell ref="B34:B40"/>
    <mergeCell ref="A41:A47"/>
    <mergeCell ref="B41:B47"/>
    <mergeCell ref="A48:A54"/>
    <mergeCell ref="B48:B54"/>
    <mergeCell ref="A55:A61"/>
    <mergeCell ref="B55:B61"/>
    <mergeCell ref="A62:A68"/>
    <mergeCell ref="B62:B68"/>
    <mergeCell ref="A69:A75"/>
    <mergeCell ref="B69:B75"/>
    <mergeCell ref="A76:A82"/>
    <mergeCell ref="B76:B82"/>
    <mergeCell ref="A83:A89"/>
    <mergeCell ref="B83:B89"/>
    <mergeCell ref="A90:A96"/>
    <mergeCell ref="B90:B96"/>
    <mergeCell ref="A97:A103"/>
    <mergeCell ref="B97:B103"/>
    <mergeCell ref="A104:A110"/>
    <mergeCell ref="B104:B110"/>
    <mergeCell ref="A111:A117"/>
    <mergeCell ref="B111:B117"/>
    <mergeCell ref="A118:A124"/>
    <mergeCell ref="B118:B124"/>
    <mergeCell ref="A125:A131"/>
    <mergeCell ref="B125:B131"/>
    <mergeCell ref="A132:A138"/>
    <mergeCell ref="B132:B138"/>
    <mergeCell ref="A139:A145"/>
    <mergeCell ref="B139:B145"/>
    <mergeCell ref="A146:A152"/>
    <mergeCell ref="B146:B152"/>
    <mergeCell ref="A153:A159"/>
    <mergeCell ref="B153:B159"/>
    <mergeCell ref="A160:A166"/>
    <mergeCell ref="B160:B166"/>
    <mergeCell ref="A167:A173"/>
    <mergeCell ref="B167:B173"/>
    <mergeCell ref="A174:A180"/>
    <mergeCell ref="B174:B180"/>
    <mergeCell ref="A181:A187"/>
    <mergeCell ref="B181:B187"/>
    <mergeCell ref="A188:A194"/>
    <mergeCell ref="B188:B194"/>
    <mergeCell ref="A195:A201"/>
    <mergeCell ref="B195:B201"/>
    <mergeCell ref="A202:A208"/>
    <mergeCell ref="B202:B208"/>
    <mergeCell ref="A209:A215"/>
    <mergeCell ref="B209:B215"/>
    <mergeCell ref="A216:A222"/>
    <mergeCell ref="B216:B222"/>
    <mergeCell ref="A223:A229"/>
    <mergeCell ref="B223:B229"/>
    <mergeCell ref="A230:A236"/>
    <mergeCell ref="B230:B236"/>
    <mergeCell ref="A237:A243"/>
    <mergeCell ref="B237:B243"/>
    <mergeCell ref="A244:A250"/>
    <mergeCell ref="B244:B250"/>
    <mergeCell ref="A251:A257"/>
    <mergeCell ref="B251:B257"/>
    <mergeCell ref="A258:A264"/>
    <mergeCell ref="B258:B264"/>
    <mergeCell ref="A265:A271"/>
    <mergeCell ref="B265:B271"/>
    <mergeCell ref="A272:A278"/>
    <mergeCell ref="B272:B278"/>
    <mergeCell ref="A279:A285"/>
    <mergeCell ref="B279:B285"/>
    <mergeCell ref="A286:A292"/>
    <mergeCell ref="B286:B292"/>
    <mergeCell ref="A293:A299"/>
    <mergeCell ref="B293:B299"/>
    <mergeCell ref="A300:A306"/>
    <mergeCell ref="B300:B306"/>
    <mergeCell ref="A307:A313"/>
    <mergeCell ref="B307:B313"/>
    <mergeCell ref="A314:A320"/>
    <mergeCell ref="B314:B320"/>
    <mergeCell ref="A342:A348"/>
    <mergeCell ref="B342:B348"/>
    <mergeCell ref="A349:A355"/>
    <mergeCell ref="B349:B355"/>
    <mergeCell ref="A321:A327"/>
    <mergeCell ref="B321:B327"/>
    <mergeCell ref="A328:A334"/>
    <mergeCell ref="B328:B334"/>
    <mergeCell ref="A335:A341"/>
    <mergeCell ref="B335:B341"/>
  </mergeCells>
  <pageMargins left="0.27559055118110237" right="0.23622047244094491" top="0.23622047244094491" bottom="0.27559055118110237" header="0.1574803149606299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13</vt:lpstr>
      <vt:lpstr>'Приложение 13'!Заголовки_для_печати</vt:lpstr>
      <vt:lpstr>'Приложение 13'!Область_печати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Мартыненко Марина Владимировна</dc:creator>
  <cp:lastModifiedBy>Мартыненко Марина Владимировна</cp:lastModifiedBy>
  <cp:lastPrinted>2016-02-15T01:07:48Z</cp:lastPrinted>
  <dcterms:created xsi:type="dcterms:W3CDTF">2015-10-20T05:52:19Z</dcterms:created>
  <dcterms:modified xsi:type="dcterms:W3CDTF">2016-03-09T23:50:32Z</dcterms:modified>
</cp:coreProperties>
</file>